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mc:AlternateContent xmlns:mc="http://schemas.openxmlformats.org/markup-compatibility/2006">
    <mc:Choice Requires="x15">
      <x15ac:absPath xmlns:x15ac="http://schemas.microsoft.com/office/spreadsheetml/2010/11/ac" url="https://connectglosac.sharepoint.com/teams/EAUCteam/Shared Documents/General/Climate Emergency/Climate Commission/FE Roadmap/FE Roadmap Revision/"/>
    </mc:Choice>
  </mc:AlternateContent>
  <xr:revisionPtr revIDLastSave="4557" documentId="8_{DD53C118-AC7E-442C-A9AC-719C07874014}" xr6:coauthVersionLast="47" xr6:coauthVersionMax="47" xr10:uidLastSave="{AB6CF505-EBEA-4D21-8BB9-F2E46BB4482E}"/>
  <bookViews>
    <workbookView xWindow="28680" yWindow="-120" windowWidth="29040" windowHeight="15840" activeTab="1" xr2:uid="{D7ADE081-24FB-47E9-9A36-3E98DD11E968}"/>
  </bookViews>
  <sheets>
    <sheet name="Introduction" sheetId="1" r:id="rId1"/>
    <sheet name="Progress Summary " sheetId="10" r:id="rId2"/>
    <sheet name="Leadership and Governance" sheetId="2" r:id="rId3"/>
    <sheet name="Teaching, Learning &amp; Research " sheetId="3" r:id="rId4"/>
    <sheet name="Estates and Operations" sheetId="4" r:id="rId5"/>
    <sheet name="Parternship and Engagement" sheetId="6" r:id="rId6"/>
    <sheet name="Data Collection and Reporting" sheetId="7" r:id="rId7"/>
  </sheets>
  <definedNames>
    <definedName name="_xlnm._FilterDatabase" localSheetId="6" hidden="1">'Data Collection and Reporting'!$I$3:$K$3</definedName>
    <definedName name="_xlnm._FilterDatabase" localSheetId="4" hidden="1">'Estates and Operations'!$I$3:$K$3</definedName>
    <definedName name="_xlnm._FilterDatabase" localSheetId="2" hidden="1">'Leadership and Governance'!$H$4:$J$12</definedName>
    <definedName name="_xlnm._FilterDatabase" localSheetId="5" hidden="1">'Parternship and Engagement'!$I$3:$K$3</definedName>
    <definedName name="_xlnm._FilterDatabase" localSheetId="3" hidden="1">'Teaching, Learning &amp; Research '!$I$3:$K$11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7" l="1"/>
  <c r="G52" i="10" s="1"/>
  <c r="D17" i="7"/>
  <c r="G51" i="10" s="1"/>
  <c r="C17" i="7"/>
  <c r="G50" i="10" s="1"/>
  <c r="E15" i="7"/>
  <c r="G32" i="10" s="1"/>
  <c r="D15" i="7"/>
  <c r="G31" i="10" s="1"/>
  <c r="C15" i="7"/>
  <c r="G30" i="10" s="1"/>
  <c r="E14" i="7"/>
  <c r="G22" i="10" s="1"/>
  <c r="D14" i="7"/>
  <c r="G21" i="10" s="1"/>
  <c r="C14" i="7"/>
  <c r="G20" i="10" s="1"/>
  <c r="E16" i="7"/>
  <c r="G42" i="10" s="1"/>
  <c r="D16" i="7"/>
  <c r="G41" i="10" s="1"/>
  <c r="C16" i="7"/>
  <c r="G40" i="10" s="1"/>
  <c r="E20" i="6"/>
  <c r="F52" i="10" s="1"/>
  <c r="E19" i="6"/>
  <c r="F42" i="10" s="1"/>
  <c r="E18" i="6"/>
  <c r="F32" i="10" s="1"/>
  <c r="E17" i="6"/>
  <c r="F22" i="10" s="1"/>
  <c r="D20" i="6"/>
  <c r="F51" i="10" s="1"/>
  <c r="D19" i="6"/>
  <c r="F41" i="10" s="1"/>
  <c r="D18" i="6"/>
  <c r="F31" i="10" s="1"/>
  <c r="D17" i="6"/>
  <c r="F21" i="10" s="1"/>
  <c r="C20" i="6"/>
  <c r="F50" i="10" s="1"/>
  <c r="C19" i="6"/>
  <c r="F40" i="10" s="1"/>
  <c r="C18" i="6"/>
  <c r="F30" i="10" s="1"/>
  <c r="C17" i="6"/>
  <c r="F20" i="10" s="1"/>
  <c r="E22" i="10"/>
  <c r="E20" i="4"/>
  <c r="E52" i="10" s="1"/>
  <c r="E19" i="4"/>
  <c r="E42" i="10" s="1"/>
  <c r="E18" i="4"/>
  <c r="E32" i="10" s="1"/>
  <c r="E17" i="4"/>
  <c r="D20" i="4"/>
  <c r="E51" i="10" s="1"/>
  <c r="D19" i="4"/>
  <c r="E41" i="10" s="1"/>
  <c r="D18" i="4"/>
  <c r="E31" i="10" s="1"/>
  <c r="D17" i="4"/>
  <c r="E21" i="10" s="1"/>
  <c r="C20" i="4"/>
  <c r="E50" i="10" s="1"/>
  <c r="C19" i="4"/>
  <c r="E40" i="10" s="1"/>
  <c r="C18" i="4"/>
  <c r="E30" i="10" s="1"/>
  <c r="C17" i="4"/>
  <c r="E20" i="10" s="1"/>
  <c r="E19" i="3"/>
  <c r="D52" i="10" s="1"/>
  <c r="E18" i="3"/>
  <c r="D42" i="10" s="1"/>
  <c r="E17" i="3"/>
  <c r="D32" i="10" s="1"/>
  <c r="E16" i="3"/>
  <c r="D22" i="10" s="1"/>
  <c r="D19" i="3"/>
  <c r="D51" i="10" s="1"/>
  <c r="D18" i="3"/>
  <c r="D41" i="10" s="1"/>
  <c r="D17" i="3"/>
  <c r="D31" i="10" s="1"/>
  <c r="D16" i="3"/>
  <c r="D21" i="10" s="1"/>
  <c r="C19" i="3"/>
  <c r="D50" i="10" s="1"/>
  <c r="C18" i="3"/>
  <c r="D40" i="10" s="1"/>
  <c r="C17" i="3"/>
  <c r="D30" i="10" s="1"/>
  <c r="C16" i="3"/>
  <c r="D20" i="10" s="1"/>
  <c r="E20" i="2"/>
  <c r="C52" i="10" s="1"/>
  <c r="E19" i="2"/>
  <c r="C42" i="10" s="1"/>
  <c r="E18" i="2"/>
  <c r="C32" i="10" s="1"/>
  <c r="E17" i="2"/>
  <c r="C22" i="10" s="1"/>
  <c r="E16" i="2"/>
  <c r="C12" i="10" s="1"/>
  <c r="D20" i="2"/>
  <c r="C51" i="10" s="1"/>
  <c r="D19" i="2"/>
  <c r="C41" i="10" s="1"/>
  <c r="D18" i="2"/>
  <c r="C31" i="10" s="1"/>
  <c r="D17" i="2"/>
  <c r="C21" i="10" s="1"/>
  <c r="C20" i="2"/>
  <c r="C50" i="10" s="1"/>
  <c r="C19" i="2"/>
  <c r="C40" i="10" s="1"/>
  <c r="C18" i="2"/>
  <c r="C30" i="10" s="1"/>
  <c r="C17" i="2"/>
  <c r="C20" i="10" s="1"/>
  <c r="C16" i="2"/>
  <c r="C10" i="10" s="1"/>
  <c r="D16" i="2"/>
  <c r="C11" i="10" s="1"/>
  <c r="C15" i="3"/>
  <c r="D10" i="10" s="1"/>
  <c r="C13" i="7"/>
  <c r="G10" i="10" s="1"/>
  <c r="D16" i="6"/>
  <c r="F11" i="10" s="1"/>
  <c r="C16" i="6"/>
  <c r="F10" i="10" s="1"/>
  <c r="E16" i="4"/>
  <c r="E12" i="10" s="1"/>
  <c r="E15" i="3"/>
  <c r="D12" i="10" s="1"/>
  <c r="D15" i="3"/>
  <c r="D11" i="10" s="1"/>
  <c r="G44" i="10" l="1"/>
  <c r="F43" i="10"/>
  <c r="H31" i="10"/>
  <c r="H41" i="10"/>
  <c r="H51" i="10"/>
  <c r="H32" i="10"/>
  <c r="H42" i="10"/>
  <c r="H52" i="10"/>
  <c r="H20" i="10"/>
  <c r="H21" i="10"/>
  <c r="G24" i="10"/>
  <c r="H30" i="10"/>
  <c r="G33" i="10"/>
  <c r="E24" i="10"/>
  <c r="E54" i="10"/>
  <c r="F23" i="10"/>
  <c r="F54" i="10"/>
  <c r="G54" i="10"/>
  <c r="H50" i="10"/>
  <c r="F34" i="10"/>
  <c r="G34" i="10"/>
  <c r="H40" i="10"/>
  <c r="E44" i="10"/>
  <c r="F44" i="10"/>
  <c r="G53" i="10"/>
  <c r="G23" i="10"/>
  <c r="H22" i="10"/>
  <c r="F24" i="10"/>
  <c r="G43" i="10"/>
  <c r="D43" i="10"/>
  <c r="C34" i="10"/>
  <c r="D23" i="10"/>
  <c r="E23" i="10"/>
  <c r="D54" i="10"/>
  <c r="E53" i="10"/>
  <c r="F53" i="10"/>
  <c r="D44" i="10"/>
  <c r="C44" i="10"/>
  <c r="D33" i="10"/>
  <c r="F33" i="10"/>
  <c r="D53" i="10"/>
  <c r="E33" i="10"/>
  <c r="C24" i="10"/>
  <c r="C53" i="10"/>
  <c r="C54" i="10"/>
  <c r="E34" i="10"/>
  <c r="C33" i="10"/>
  <c r="D24" i="10"/>
  <c r="C23" i="10"/>
  <c r="D34" i="10"/>
  <c r="E43" i="10"/>
  <c r="C43" i="10"/>
  <c r="C14" i="10"/>
  <c r="D14" i="10"/>
  <c r="D13" i="10"/>
  <c r="C13" i="10"/>
  <c r="H53" i="10" l="1"/>
  <c r="H6" i="10" s="1"/>
  <c r="H23" i="10"/>
  <c r="E6" i="10" s="1"/>
  <c r="H43" i="10"/>
  <c r="G6" i="10" s="1"/>
  <c r="H33" i="10"/>
  <c r="F6" i="10" s="1"/>
  <c r="E13" i="7"/>
  <c r="G12" i="10" s="1"/>
  <c r="D13" i="7"/>
  <c r="G11" i="10" s="1"/>
  <c r="E16" i="6"/>
  <c r="F12" i="10" s="1"/>
  <c r="D16" i="4"/>
  <c r="E11" i="10" s="1"/>
  <c r="C16" i="4"/>
  <c r="E10" i="10" s="1"/>
  <c r="E14" i="10" l="1"/>
  <c r="H10" i="10"/>
  <c r="E13" i="10"/>
  <c r="F14" i="10"/>
  <c r="F13" i="10"/>
  <c r="H12" i="10"/>
  <c r="G14" i="10"/>
  <c r="H11" i="10"/>
  <c r="G13" i="10"/>
  <c r="H13" i="10" l="1"/>
  <c r="D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 Jenny</author>
  </authors>
  <commentList>
    <comment ref="H13" authorId="0" shapeId="0" xr:uid="{067C2363-64D1-4930-9CAC-362403ABBD0A}">
      <text>
        <r>
          <rPr>
            <b/>
            <sz val="11"/>
            <color indexed="81"/>
            <rFont val="Tahoma"/>
            <family val="2"/>
          </rPr>
          <t xml:space="preserve">This cell shows the total completion rate of the roadmap per reporting year. </t>
        </r>
      </text>
    </comment>
  </commentList>
</comments>
</file>

<file path=xl/sharedStrings.xml><?xml version="1.0" encoding="utf-8"?>
<sst xmlns="http://schemas.openxmlformats.org/spreadsheetml/2006/main" count="342" uniqueCount="147">
  <si>
    <t xml:space="preserve">FE Climate Action Roadmap Progress Tracker </t>
  </si>
  <si>
    <t xml:space="preserve">Latest Update: November 2024 </t>
  </si>
  <si>
    <t>How to use the tracksheet</t>
  </si>
  <si>
    <t>Key Title Terms</t>
  </si>
  <si>
    <t>Key Progress Terms</t>
  </si>
  <si>
    <t xml:space="preserve">Level </t>
  </si>
  <si>
    <t xml:space="preserve">Not applicable </t>
  </si>
  <si>
    <t xml:space="preserve">Initative is not applicable for your institutions. </t>
  </si>
  <si>
    <t xml:space="preserve">Why do it </t>
  </si>
  <si>
    <t>Off Track</t>
  </si>
  <si>
    <t>Initative is not progressing and offtrack for completion.</t>
  </si>
  <si>
    <t>Responsible</t>
  </si>
  <si>
    <t>Intended action</t>
  </si>
  <si>
    <t>Initative is currently on hold.</t>
  </si>
  <si>
    <t>Comment</t>
  </si>
  <si>
    <t xml:space="preserve">On track </t>
  </si>
  <si>
    <t>Initative is making progression and on track close to completion.</t>
  </si>
  <si>
    <t>How long will it take</t>
  </si>
  <si>
    <t>Completed</t>
  </si>
  <si>
    <t>Initative has been completed.</t>
  </si>
  <si>
    <t>How long it will cost</t>
  </si>
  <si>
    <t xml:space="preserve">Priority </t>
  </si>
  <si>
    <t xml:space="preserve">A drop down list to choose from critical, high, medium, low </t>
  </si>
  <si>
    <t>Progress</t>
  </si>
  <si>
    <t>A drop down list to choose from not appliable, off track, hold, on track and completed on initatives.</t>
  </si>
  <si>
    <t xml:space="preserve">Progress Summary </t>
  </si>
  <si>
    <t xml:space="preserve">Reporting level </t>
  </si>
  <si>
    <t>Leadership and governance</t>
  </si>
  <si>
    <t>Teaching, learning and research</t>
  </si>
  <si>
    <t xml:space="preserve">Estates and operations </t>
  </si>
  <si>
    <t xml:space="preserve">Partnership and engagement </t>
  </si>
  <si>
    <t>Data collection and reporting</t>
  </si>
  <si>
    <t xml:space="preserve">Emerging </t>
  </si>
  <si>
    <t xml:space="preserve">Established </t>
  </si>
  <si>
    <t xml:space="preserve">Leading </t>
  </si>
  <si>
    <t>Total count of actions</t>
  </si>
  <si>
    <t>LEADERSHIP AND GOVERNANCE</t>
  </si>
  <si>
    <t>LEVEL</t>
  </si>
  <si>
    <t>INITIATIVE</t>
  </si>
  <si>
    <t>ACTIONS</t>
  </si>
  <si>
    <t>WHY DO IT?</t>
  </si>
  <si>
    <t>RESPONSIBLE</t>
  </si>
  <si>
    <t>COMMENTS</t>
  </si>
  <si>
    <t>HOW LONG WILL IT TAKE</t>
  </si>
  <si>
    <t>HOW MUCH WILL IT COST</t>
  </si>
  <si>
    <t xml:space="preserve">PRIORITY </t>
  </si>
  <si>
    <t>PROGRESS</t>
  </si>
  <si>
    <t>24/25</t>
  </si>
  <si>
    <t>25/26</t>
  </si>
  <si>
    <t>26/27</t>
  </si>
  <si>
    <t>27/28</t>
  </si>
  <si>
    <t>28/29</t>
  </si>
  <si>
    <t>EMERGING</t>
  </si>
  <si>
    <t>High</t>
  </si>
  <si>
    <t>Meet with college leaders to set net-zero targets and sustainability ambitions</t>
  </si>
  <si>
    <t>Publish targets</t>
  </si>
  <si>
    <t>ESTABLISHED</t>
  </si>
  <si>
    <t>LEADING</t>
  </si>
  <si>
    <t>Medium</t>
  </si>
  <si>
    <t xml:space="preserve">Completed actions for emerging </t>
  </si>
  <si>
    <t>Completed actions for established</t>
  </si>
  <si>
    <t>Completed actions for leading</t>
  </si>
  <si>
    <t>Participate in the Global Goals Teach In</t>
  </si>
  <si>
    <t xml:space="preserve">Completed actions for Emerging </t>
  </si>
  <si>
    <t>Completed actions for Established</t>
  </si>
  <si>
    <t xml:space="preserve">Completed actions for Leading </t>
  </si>
  <si>
    <t>Implement strategies to reduce energy use</t>
  </si>
  <si>
    <t>Set and implement target to reduce waste in the college by 50-75%</t>
  </si>
  <si>
    <t>Implement renewable energy on a part of/all of the Estate</t>
  </si>
  <si>
    <t>Expand travel policy to reduce emissions from commuting</t>
  </si>
  <si>
    <t>Sign the Race to Zero for Universities and Colleges</t>
  </si>
  <si>
    <t>Sign the SDG Accord</t>
  </si>
  <si>
    <t>Data collection and Reporting</t>
  </si>
  <si>
    <t>Upskill on measuring emissions/carbon footprint</t>
  </si>
  <si>
    <t>Measure college carbon footprint using existing data</t>
  </si>
  <si>
    <t>Share data collection methodology with other colleges</t>
  </si>
  <si>
    <t>Summary of completed actions of the Climate FE Action Roadmap (28/29)</t>
  </si>
  <si>
    <t>Summary of completed actions of the Climate FE Action Roadmap (27/28)</t>
  </si>
  <si>
    <t>Summary of completed actions of the Climate FE Action Roadmap (26/27)</t>
  </si>
  <si>
    <t>Summary of completed actions of the Climate FE Action Roadmap (25/26)</t>
  </si>
  <si>
    <t>Summary of completed actions of the Climate FE Action Roadmap (24/25)</t>
  </si>
  <si>
    <t>Year</t>
  </si>
  <si>
    <t xml:space="preserve">This tab displays a summary of completed actions across the five categories in the FE roadmap. You can use it to gain an overview of your progress on the roadmap and share with colleagues (e.g. senior leaders). The data is automatically calculated and updated based on the information you have entered within the five category tabs. </t>
  </si>
  <si>
    <t>Gather college views on sustainability</t>
  </si>
  <si>
    <t>Establish a Sustainability Committee/Group</t>
  </si>
  <si>
    <t>Incorporate net zero ambitions in strategic plan and establish ring-fenced budget  </t>
  </si>
  <si>
    <t>Complete climate risk assessment and embed adaptation measures within strategies and operations.</t>
  </si>
  <si>
    <t>Incorporate sustainability into governance arrangements </t>
  </si>
  <si>
    <t>Embed climate responsibility into all staff development</t>
  </si>
  <si>
    <t>COMMENTS2</t>
  </si>
  <si>
    <t>COMMENT</t>
  </si>
  <si>
    <t>PROGRESS (26/27)</t>
  </si>
  <si>
    <t>PROGRESS (28/29)</t>
  </si>
  <si>
    <t>UPDATE (26/27)</t>
  </si>
  <si>
    <t>UPDATE (27/28)</t>
  </si>
  <si>
    <t>Deliver carbon literacy training to (x% of?) staff and students</t>
  </si>
  <si>
    <t>Initiate mapping sustainability in the curriculum</t>
  </si>
  <si>
    <t>Map majority of your curriculum, and develop action plan for further embedding ESD</t>
  </si>
  <si>
    <t>Train teaching staff to incorporate sustainability into curriculum for all courses</t>
  </si>
  <si>
    <t>Establish whole institution approaches to ESD through living labs programme</t>
  </si>
  <si>
    <t>Highlight opportunities for climate action across the campus for students and staff</t>
  </si>
  <si>
    <t>Complete a single use plastics and takeaway cup audit and implement actions for their removal / reduction </t>
  </si>
  <si>
    <t>Modify estates strategy in-line with net zero target</t>
  </si>
  <si>
    <t>Apply for funding to improve energy efficiency/reduce emissions </t>
  </si>
  <si>
    <t>Develop and implement biodiversity-positive approaches to estates management</t>
  </si>
  <si>
    <t>Implement new travel policy to reduce long-haul aviation travel</t>
  </si>
  <si>
    <t>UPDATE (25/26</t>
  </si>
  <si>
    <t>PROGRESS (25/26</t>
  </si>
  <si>
    <t>PROGRESS (27/28</t>
  </si>
  <si>
    <t>UPDATE (28/29)</t>
  </si>
  <si>
    <t>Negotiate with food suppliers for sustainable food options</t>
  </si>
  <si>
    <t xml:space="preserve">Join communities of practice, and network groups </t>
  </si>
  <si>
    <t>Join or establish climate action network with local council</t>
  </si>
  <si>
    <t>Develop sustainable procurement policy and strategy; engage with supply chain to improve sustainability</t>
  </si>
  <si>
    <t>Work with local community/council/businesses to improve local biodiversity</t>
  </si>
  <si>
    <t>Apply for Green Gown (UK Wide) or AoC Beacon award (England only)</t>
  </si>
  <si>
    <t>Develop and implement plan to measure and report all Scope 1 and 2 emissions and significant scope 3 emissions</t>
  </si>
  <si>
    <t>Publish sustainability targets and related strategies e.g. sustainable procurement strategy; sustainable travel policy</t>
  </si>
  <si>
    <t>Conduct biodiversity survey of estate</t>
  </si>
  <si>
    <t xml:space="preserve">YEAR </t>
  </si>
  <si>
    <t xml:space="preserve"> Integrate measurement of student sustainability/climate knowledge and skills into your institutional student surveys</t>
  </si>
  <si>
    <t>ESTATES AND OPERATIONS</t>
  </si>
  <si>
    <t>Completion rate per category (%)</t>
  </si>
  <si>
    <t>Completion rate of reporting level (%)</t>
  </si>
  <si>
    <t xml:space="preserve">PARTNERSHIP AND ENGAGEMENT </t>
  </si>
  <si>
    <t xml:space="preserve">The three levels of colleges' approach to sustainability emerging, established and leading, organised are different levels of maturity. </t>
  </si>
  <si>
    <t>The team, department or colleague responsible for undertaking the initiative, project, or action.</t>
  </si>
  <si>
    <t>TEACHING, LEARNING, &amp; RESEARCH</t>
  </si>
  <si>
    <t xml:space="preserve">Completed actions for leading </t>
  </si>
  <si>
    <t xml:space="preserve">Annual progress </t>
  </si>
  <si>
    <t>Annual rogress of roadmap actions completed</t>
  </si>
  <si>
    <t xml:space="preserve">Develop fossil fuels divestment plan </t>
  </si>
  <si>
    <t>Climate Action Roadmap Progress Tracker</t>
  </si>
  <si>
    <t>Key Priority Terms</t>
  </si>
  <si>
    <t xml:space="preserve">Low </t>
  </si>
  <si>
    <t xml:space="preserve">Critical </t>
  </si>
  <si>
    <t>Immediate action required.</t>
  </si>
  <si>
    <t>Actions with minimal urgency.</t>
  </si>
  <si>
    <t>Important actions that should be prioritised.</t>
  </si>
  <si>
    <t>Needs attention but is not urgent.</t>
  </si>
  <si>
    <t>The timeframe to complete the action.</t>
  </si>
  <si>
    <t>The resources required to complete the action.</t>
  </si>
  <si>
    <t>Further additional comments to allow institutions to make further notes.</t>
  </si>
  <si>
    <t>The purpose of completing each action to support the overall climate action goal. This will be personalised to the indiviual institution.</t>
  </si>
  <si>
    <t xml:space="preserve">The progress tacker tabs are divided into the roadmap's five categories, allowing you to identify the departments, teams, or colleagues required to complete the action. Each tab will have a main table that has been organised into components under the same headings as the roadmap, such as: actions, why do it, responsible, how long it will take, how much it will cost, priority, comments and progress. Refer to the key title terms table below on how to answer each column. Below the main table will have a ‘total completed actions’ table to show how many actions were completed at each reporting level, providing the overall completion rate of each category. </t>
  </si>
  <si>
    <t>Following sector feedback, the Climate Action Roadmap for FE Colleges was updated to include a progress tracker, which colleges can use as a baseline template to track their progress towards their sustainability goals over time. This spreadsheet is designed as a basic beginner's progress tracker to assist colleges with their climate action goals. The goal is for colleges to continue their wider sustainability actions using the Sustainability Leadership Scorecard (SLS) to track further progression using this tracksheet as a baseline.</t>
  </si>
  <si>
    <t xml:space="preserve">This data will be automatically updated on the ‘progress summary’ tab. The 'progress summary' tab will provide an overview of completed actions overtime, allowing you to determine where your institution is on the roadma. This can be used to report to the senior management team to understand where a college is currently on their climate journey. This tab will be automatically generated following the completion of the five categories tab. This will be a protected tab.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</si>
</sst>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numFmts>
  <fonts count="21" x14ac:knownFonts="1">
    <font>
      <sz val="11"/>
      <color theme="1"/>
      <name val="Aptos Narrow"/>
      <family val="2"/>
      <scheme val="minor"/>
    </font>
    <font>
      <sz val="11"/>
      <color theme="1"/>
      <name val="Tahoma"/>
      <family val="2"/>
    </font>
    <font>
      <b/>
      <sz val="12"/>
      <color theme="1"/>
      <name val="Tahoma"/>
      <family val="2"/>
    </font>
    <font>
      <sz val="12"/>
      <color theme="1"/>
      <name val="Tahoma"/>
      <family val="2"/>
    </font>
    <font>
      <sz val="18"/>
      <color theme="1"/>
      <name val="Tahoma"/>
      <family val="2"/>
    </font>
    <font>
      <sz val="24"/>
      <color rgb="FFFF0000"/>
      <name val="Tahoma"/>
      <family val="2"/>
    </font>
    <font>
      <sz val="12"/>
      <color rgb="FF000000"/>
      <name val="Tahoma"/>
      <family val="2"/>
    </font>
    <font>
      <sz val="20"/>
      <color theme="1"/>
      <name val="Tahoma"/>
      <family val="2"/>
    </font>
    <font>
      <sz val="24"/>
      <color theme="1"/>
      <name val="Tahoma"/>
      <family val="2"/>
    </font>
    <font>
      <sz val="18"/>
      <color rgb="FFFED13B"/>
      <name val="Tahoma"/>
      <family val="2"/>
    </font>
    <font>
      <sz val="20"/>
      <color rgb="FF25B3E0"/>
      <name val="Tahoma"/>
      <family val="2"/>
    </font>
    <font>
      <sz val="18"/>
      <color rgb="FFF25E21"/>
      <name val="Tahoma"/>
      <family val="2"/>
    </font>
    <font>
      <sz val="20"/>
      <color rgb="FFF8981D"/>
      <name val="Tahoma"/>
      <family val="2"/>
    </font>
    <font>
      <sz val="8"/>
      <name val="Aptos Narrow"/>
      <family val="2"/>
      <scheme val="minor"/>
    </font>
    <font>
      <sz val="14"/>
      <color theme="1"/>
      <name val="Tahoma"/>
      <family val="2"/>
    </font>
    <font>
      <b/>
      <sz val="14"/>
      <color theme="1"/>
      <name val="Tahoma"/>
      <family val="2"/>
    </font>
    <font>
      <b/>
      <sz val="12"/>
      <color theme="0"/>
      <name val="Tahoma"/>
      <family val="2"/>
    </font>
    <font>
      <b/>
      <sz val="12"/>
      <color rgb="FF000000"/>
      <name val="Tahoma"/>
      <family val="2"/>
    </font>
    <font>
      <sz val="22"/>
      <color rgb="FFF8981D"/>
      <name val="Tahoma"/>
      <family val="2"/>
    </font>
    <font>
      <sz val="12"/>
      <name val="Tahoma"/>
      <family val="2"/>
    </font>
    <font>
      <b/>
      <sz val="11"/>
      <color indexed="81"/>
      <name val="Tahoma"/>
      <family val="2"/>
    </font>
  </fonts>
  <fills count="13">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8" tint="0.39997558519241921"/>
        <bgColor indexed="64"/>
      </patternFill>
    </fill>
    <fill>
      <patternFill patternType="solid">
        <fgColor rgb="FFFFFF00"/>
        <bgColor indexed="64"/>
      </patternFill>
    </fill>
    <fill>
      <patternFill patternType="solid">
        <fgColor theme="2" tint="-0.499984740745262"/>
        <bgColor indexed="64"/>
      </patternFill>
    </fill>
    <fill>
      <patternFill patternType="solid">
        <fgColor theme="4"/>
        <bgColor theme="4"/>
      </patternFill>
    </fill>
    <fill>
      <patternFill patternType="solid">
        <fgColor theme="0" tint="-0.499984740745262"/>
        <bgColor indexed="64"/>
      </patternFill>
    </fill>
    <fill>
      <patternFill patternType="solid">
        <fgColor theme="5"/>
        <bgColor indexed="64"/>
      </patternFill>
    </fill>
    <fill>
      <patternFill patternType="solid">
        <fgColor rgb="FF00B0F0"/>
        <bgColor indexed="64"/>
      </patternFill>
    </fill>
    <fill>
      <patternFill patternType="solid">
        <fgColor theme="0" tint="-0.14999847407452621"/>
        <bgColor indexed="64"/>
      </patternFill>
    </fill>
    <fill>
      <patternFill patternType="solid">
        <fgColor theme="4"/>
        <bgColor indexed="64"/>
      </patternFill>
    </fill>
  </fills>
  <borders count="62">
    <border>
      <left/>
      <right/>
      <top/>
      <bottom/>
      <diagonal/>
    </border>
    <border>
      <left/>
      <right/>
      <top style="medium">
        <color rgb="FF000000"/>
      </top>
      <bottom/>
      <diagonal/>
    </border>
    <border>
      <left/>
      <right/>
      <top/>
      <bottom style="medium">
        <color rgb="FF000000"/>
      </bottom>
      <diagonal/>
    </border>
    <border>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rgb="FF000000"/>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rgb="FF000000"/>
      </bottom>
      <diagonal/>
    </border>
    <border>
      <left style="thin">
        <color indexed="64"/>
      </left>
      <right style="thin">
        <color indexed="64"/>
      </right>
      <top style="medium">
        <color rgb="FF000000"/>
      </top>
      <bottom style="medium">
        <color indexed="64"/>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rgb="FF000000"/>
      </top>
      <bottom style="medium">
        <color indexed="64"/>
      </bottom>
      <diagonal/>
    </border>
    <border>
      <left style="thin">
        <color indexed="64"/>
      </left>
      <right style="thin">
        <color indexed="64"/>
      </right>
      <top style="medium">
        <color rgb="FF000000"/>
      </top>
      <bottom/>
      <diagonal/>
    </border>
    <border>
      <left style="thin">
        <color indexed="64"/>
      </left>
      <right style="thin">
        <color indexed="64"/>
      </right>
      <top style="thin">
        <color indexed="64"/>
      </top>
      <bottom style="medium">
        <color rgb="FF000000"/>
      </bottom>
      <diagonal/>
    </border>
    <border>
      <left/>
      <right style="thin">
        <color indexed="64"/>
      </right>
      <top style="medium">
        <color rgb="FF000000"/>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rgb="FF000000"/>
      </top>
      <bottom style="medium">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rgb="FF000000"/>
      </bottom>
      <diagonal/>
    </border>
    <border>
      <left style="thin">
        <color indexed="64"/>
      </left>
      <right style="thin">
        <color indexed="64"/>
      </right>
      <top style="medium">
        <color indexed="64"/>
      </top>
      <bottom style="medium">
        <color rgb="FF000000"/>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247">
    <xf numFmtId="0" fontId="0" fillId="0" borderId="0" xfId="0"/>
    <xf numFmtId="0" fontId="2" fillId="0" borderId="0" xfId="0" applyFont="1"/>
    <xf numFmtId="0" fontId="3" fillId="0" borderId="0" xfId="0" applyFont="1"/>
    <xf numFmtId="0" fontId="3" fillId="0" borderId="0" xfId="0" applyFont="1" applyAlignment="1">
      <alignment horizontal="left" wrapText="1"/>
    </xf>
    <xf numFmtId="0" fontId="3" fillId="0" borderId="0" xfId="0" applyFont="1" applyAlignment="1">
      <alignment wrapText="1"/>
    </xf>
    <xf numFmtId="0" fontId="2" fillId="0" borderId="0" xfId="0" applyFont="1" applyAlignment="1">
      <alignment wrapText="1"/>
    </xf>
    <xf numFmtId="0" fontId="5" fillId="0" borderId="0" xfId="0" applyFont="1" applyAlignment="1">
      <alignment horizontal="left" wrapText="1" readingOrder="1"/>
    </xf>
    <xf numFmtId="0" fontId="3" fillId="0" borderId="12" xfId="0" applyFont="1" applyBorder="1" applyAlignment="1">
      <alignment horizontal="left"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left" wrapText="1"/>
    </xf>
    <xf numFmtId="0" fontId="2" fillId="0" borderId="38" xfId="0" applyFont="1" applyBorder="1" applyAlignment="1">
      <alignment horizontal="center" vertical="center" wrapText="1"/>
    </xf>
    <xf numFmtId="0" fontId="3" fillId="0" borderId="18" xfId="0" applyFont="1" applyBorder="1" applyAlignment="1">
      <alignment horizontal="left" vertical="center" wrapText="1" readingOrder="1"/>
    </xf>
    <xf numFmtId="0" fontId="6" fillId="0" borderId="22" xfId="0" applyFont="1" applyBorder="1" applyAlignment="1">
      <alignment vertical="center" wrapText="1" readingOrder="1"/>
    </xf>
    <xf numFmtId="0" fontId="6" fillId="0" borderId="18" xfId="0" applyFont="1" applyBorder="1" applyAlignment="1">
      <alignment vertical="center" wrapText="1" readingOrder="1"/>
    </xf>
    <xf numFmtId="0" fontId="6" fillId="0" borderId="18" xfId="0" applyFont="1" applyBorder="1" applyAlignment="1">
      <alignment horizontal="center" vertical="center" wrapText="1" readingOrder="1"/>
    </xf>
    <xf numFmtId="0" fontId="3" fillId="0" borderId="31" xfId="0" applyFont="1" applyBorder="1" applyAlignment="1">
      <alignment horizontal="center" vertical="center" wrapText="1"/>
    </xf>
    <xf numFmtId="0" fontId="2" fillId="0" borderId="8" xfId="0" applyFont="1" applyBorder="1" applyAlignment="1">
      <alignment horizontal="center" vertical="center" wrapText="1"/>
    </xf>
    <xf numFmtId="0" fontId="3" fillId="0" borderId="19" xfId="0" applyFont="1" applyBorder="1" applyAlignment="1">
      <alignment vertical="center" wrapText="1" readingOrder="1"/>
    </xf>
    <xf numFmtId="0" fontId="6" fillId="0" borderId="4" xfId="0" applyFont="1" applyBorder="1" applyAlignment="1">
      <alignment vertical="center" wrapText="1" readingOrder="1"/>
    </xf>
    <xf numFmtId="0" fontId="6" fillId="0" borderId="19" xfId="0" applyFont="1" applyBorder="1" applyAlignment="1">
      <alignment vertical="center" wrapText="1" readingOrder="1"/>
    </xf>
    <xf numFmtId="0" fontId="6" fillId="0" borderId="4" xfId="0" applyFont="1" applyBorder="1" applyAlignment="1">
      <alignment horizontal="center" vertical="center" wrapText="1" readingOrder="1"/>
    </xf>
    <xf numFmtId="0" fontId="6" fillId="0" borderId="19" xfId="0" applyFont="1" applyBorder="1" applyAlignment="1">
      <alignment horizontal="center" vertical="center" wrapText="1" readingOrder="1"/>
    </xf>
    <xf numFmtId="0" fontId="3" fillId="0" borderId="4" xfId="0" applyFont="1" applyBorder="1" applyAlignment="1">
      <alignment horizontal="left" wrapText="1"/>
    </xf>
    <xf numFmtId="0" fontId="2" fillId="0" borderId="20" xfId="0" applyFont="1" applyBorder="1" applyAlignment="1">
      <alignment horizontal="center" vertical="center" wrapText="1"/>
    </xf>
    <xf numFmtId="0" fontId="3" fillId="0" borderId="8" xfId="0" applyFont="1" applyBorder="1" applyAlignment="1">
      <alignment vertical="center" wrapText="1" readingOrder="1"/>
    </xf>
    <xf numFmtId="0" fontId="6" fillId="0" borderId="27" xfId="0" applyFont="1" applyBorder="1" applyAlignment="1">
      <alignment vertical="center" wrapText="1" readingOrder="1"/>
    </xf>
    <xf numFmtId="0" fontId="6" fillId="0" borderId="8" xfId="0" applyFont="1" applyBorder="1" applyAlignment="1">
      <alignment vertical="center" wrapText="1" readingOrder="1"/>
    </xf>
    <xf numFmtId="0" fontId="6" fillId="0" borderId="23" xfId="0" applyFont="1" applyBorder="1" applyAlignment="1">
      <alignment horizontal="center" vertical="center" wrapText="1" readingOrder="1"/>
    </xf>
    <xf numFmtId="0" fontId="6" fillId="0" borderId="8" xfId="0" applyFont="1" applyBorder="1" applyAlignment="1">
      <alignment horizontal="center" vertical="center" wrapText="1" readingOrder="1"/>
    </xf>
    <xf numFmtId="0" fontId="3" fillId="0" borderId="18" xfId="0" applyFont="1" applyBorder="1" applyAlignment="1">
      <alignment vertical="center" wrapText="1" readingOrder="1"/>
    </xf>
    <xf numFmtId="0" fontId="6" fillId="0" borderId="24" xfId="0" applyFont="1" applyBorder="1" applyAlignment="1">
      <alignment horizontal="center" vertical="center" wrapText="1" readingOrder="1"/>
    </xf>
    <xf numFmtId="0" fontId="3" fillId="0" borderId="0" xfId="0" applyFont="1" applyAlignment="1">
      <alignment horizontal="center" vertical="center" wrapText="1"/>
    </xf>
    <xf numFmtId="0" fontId="3" fillId="0" borderId="20" xfId="0" applyFont="1" applyBorder="1" applyAlignment="1">
      <alignment vertical="center" wrapText="1" readingOrder="1"/>
    </xf>
    <xf numFmtId="0" fontId="6" fillId="0" borderId="25" xfId="0" applyFont="1" applyBorder="1" applyAlignment="1">
      <alignment vertical="center" wrapText="1" readingOrder="1"/>
    </xf>
    <xf numFmtId="0" fontId="6" fillId="0" borderId="20" xfId="0" applyFont="1" applyBorder="1" applyAlignment="1">
      <alignment horizontal="center" vertical="center" wrapText="1" readingOrder="1"/>
    </xf>
    <xf numFmtId="0" fontId="3" fillId="0" borderId="29" xfId="0" applyFont="1" applyBorder="1" applyAlignment="1">
      <alignment horizontal="center" vertical="center" wrapText="1"/>
    </xf>
    <xf numFmtId="0" fontId="3" fillId="0" borderId="29" xfId="0" applyFont="1" applyBorder="1" applyAlignment="1">
      <alignment horizontal="left" wrapText="1"/>
    </xf>
    <xf numFmtId="0" fontId="2" fillId="0" borderId="0" xfId="0" applyFont="1" applyAlignment="1">
      <alignment horizontal="center" vertical="center" wrapText="1"/>
    </xf>
    <xf numFmtId="0" fontId="3" fillId="0" borderId="0" xfId="0" applyFont="1" applyAlignment="1">
      <alignment vertical="center" wrapText="1" readingOrder="1"/>
    </xf>
    <xf numFmtId="0" fontId="6" fillId="0" borderId="0" xfId="0" applyFont="1" applyAlignment="1">
      <alignment vertical="center" wrapText="1" readingOrder="1"/>
    </xf>
    <xf numFmtId="0" fontId="8" fillId="0" borderId="0" xfId="0" applyFont="1" applyAlignment="1">
      <alignment horizontal="left" wrapText="1"/>
    </xf>
    <xf numFmtId="0" fontId="6" fillId="0" borderId="4" xfId="0" applyFont="1" applyBorder="1" applyAlignment="1">
      <alignment vertical="center" wrapText="1"/>
    </xf>
    <xf numFmtId="0" fontId="6" fillId="0" borderId="21" xfId="0" applyFont="1" applyBorder="1" applyAlignment="1">
      <alignment vertical="center" wrapText="1" readingOrder="1"/>
    </xf>
    <xf numFmtId="0" fontId="6" fillId="0" borderId="31" xfId="0" applyFont="1" applyBorder="1" applyAlignment="1">
      <alignment vertical="center" wrapText="1" readingOrder="1"/>
    </xf>
    <xf numFmtId="0" fontId="6" fillId="0" borderId="11" xfId="0" applyFont="1" applyBorder="1" applyAlignment="1">
      <alignment vertical="center" wrapText="1" readingOrder="1"/>
    </xf>
    <xf numFmtId="0" fontId="6" fillId="0" borderId="29" xfId="0" applyFont="1" applyBorder="1" applyAlignment="1">
      <alignment vertical="center" wrapText="1" readingOrder="1"/>
    </xf>
    <xf numFmtId="0" fontId="6" fillId="0" borderId="33" xfId="0" applyFont="1" applyBorder="1" applyAlignment="1">
      <alignment vertical="center" wrapText="1" readingOrder="1"/>
    </xf>
    <xf numFmtId="0" fontId="3" fillId="0" borderId="15" xfId="0" applyFont="1" applyBorder="1" applyAlignment="1">
      <alignment vertical="center" wrapText="1" readingOrder="1"/>
    </xf>
    <xf numFmtId="0" fontId="3" fillId="0" borderId="2" xfId="0" applyFont="1" applyBorder="1" applyAlignment="1">
      <alignment vertical="center" wrapText="1" readingOrder="1"/>
    </xf>
    <xf numFmtId="0" fontId="6" fillId="0" borderId="23" xfId="0" applyFont="1" applyBorder="1" applyAlignment="1">
      <alignment vertical="center" wrapText="1" readingOrder="1"/>
    </xf>
    <xf numFmtId="0" fontId="6" fillId="0" borderId="32" xfId="0" applyFont="1" applyBorder="1" applyAlignment="1">
      <alignment vertical="center" wrapText="1" readingOrder="1"/>
    </xf>
    <xf numFmtId="0" fontId="6" fillId="0" borderId="26" xfId="0" applyFont="1" applyBorder="1" applyAlignment="1">
      <alignment vertical="center" wrapText="1" readingOrder="1"/>
    </xf>
    <xf numFmtId="0" fontId="3" fillId="0" borderId="17" xfId="0" applyFont="1" applyBorder="1" applyAlignment="1">
      <alignment vertical="center" wrapText="1" readingOrder="1"/>
    </xf>
    <xf numFmtId="0" fontId="6" fillId="0" borderId="2" xfId="0" applyFont="1" applyBorder="1" applyAlignment="1">
      <alignment vertical="center" wrapText="1" readingOrder="1"/>
    </xf>
    <xf numFmtId="0" fontId="6" fillId="0" borderId="10" xfId="0" applyFont="1" applyBorder="1" applyAlignment="1">
      <alignment vertical="center" wrapText="1" readingOrder="1"/>
    </xf>
    <xf numFmtId="0" fontId="3" fillId="0" borderId="16" xfId="0" applyFont="1" applyBorder="1" applyAlignment="1">
      <alignment vertical="center" wrapText="1" readingOrder="1"/>
    </xf>
    <xf numFmtId="0" fontId="6" fillId="0" borderId="37" xfId="0" applyFont="1" applyBorder="1" applyAlignment="1">
      <alignment vertical="center" wrapText="1" readingOrder="1"/>
    </xf>
    <xf numFmtId="0" fontId="3" fillId="0" borderId="9" xfId="0" applyFont="1" applyBorder="1" applyAlignment="1">
      <alignment vertical="center" wrapText="1" readingOrder="1"/>
    </xf>
    <xf numFmtId="0" fontId="6" fillId="0" borderId="1" xfId="0" applyFont="1" applyBorder="1" applyAlignment="1">
      <alignment vertical="center" wrapText="1" readingOrder="1"/>
    </xf>
    <xf numFmtId="0" fontId="6" fillId="0" borderId="36" xfId="0" applyFont="1" applyBorder="1" applyAlignment="1">
      <alignment horizontal="left" vertical="center" wrapText="1" readingOrder="1"/>
    </xf>
    <xf numFmtId="0" fontId="6" fillId="0" borderId="38" xfId="0" applyFont="1" applyBorder="1" applyAlignment="1">
      <alignment horizontal="left" vertical="center" wrapText="1" readingOrder="1"/>
    </xf>
    <xf numFmtId="0" fontId="6" fillId="0" borderId="28" xfId="0" applyFont="1" applyBorder="1" applyAlignment="1">
      <alignment horizontal="left" vertical="center" wrapText="1" readingOrder="1"/>
    </xf>
    <xf numFmtId="0" fontId="6" fillId="0" borderId="6" xfId="0" applyFont="1" applyBorder="1" applyAlignment="1">
      <alignment horizontal="left" vertical="center" wrapText="1" readingOrder="1"/>
    </xf>
    <xf numFmtId="0" fontId="3" fillId="0" borderId="9" xfId="0" applyFont="1" applyBorder="1" applyAlignment="1">
      <alignment horizontal="left" wrapText="1"/>
    </xf>
    <xf numFmtId="0" fontId="3" fillId="0" borderId="4" xfId="0" applyFont="1" applyBorder="1" applyAlignment="1">
      <alignment horizontal="left" vertical="center" wrapText="1" readingOrder="1"/>
    </xf>
    <xf numFmtId="0" fontId="6" fillId="0" borderId="19" xfId="0" applyFont="1" applyBorder="1" applyAlignment="1">
      <alignment horizontal="left" vertical="center" wrapText="1" readingOrder="1"/>
    </xf>
    <xf numFmtId="0" fontId="6" fillId="0" borderId="4" xfId="0" applyFont="1" applyBorder="1" applyAlignment="1">
      <alignment horizontal="left" vertical="center" wrapText="1" readingOrder="1"/>
    </xf>
    <xf numFmtId="0" fontId="6" fillId="0" borderId="25" xfId="0" applyFont="1" applyBorder="1" applyAlignment="1">
      <alignment horizontal="left" vertical="center" wrapText="1" readingOrder="1"/>
    </xf>
    <xf numFmtId="0" fontId="3" fillId="0" borderId="31" xfId="0" applyFont="1" applyBorder="1" applyAlignment="1">
      <alignment horizontal="left" vertical="center" wrapText="1" readingOrder="1"/>
    </xf>
    <xf numFmtId="0" fontId="6" fillId="0" borderId="11" xfId="0" applyFont="1" applyBorder="1" applyAlignment="1">
      <alignment horizontal="left" vertical="center" wrapText="1" readingOrder="1"/>
    </xf>
    <xf numFmtId="0" fontId="6" fillId="0" borderId="31" xfId="0" applyFont="1" applyBorder="1" applyAlignment="1">
      <alignment horizontal="left" vertical="center" wrapText="1" readingOrder="1"/>
    </xf>
    <xf numFmtId="0" fontId="6" fillId="0" borderId="24" xfId="0" applyFont="1" applyBorder="1" applyAlignment="1">
      <alignment vertical="center" wrapText="1" readingOrder="1"/>
    </xf>
    <xf numFmtId="0" fontId="3" fillId="0" borderId="0" xfId="0" applyFont="1" applyAlignment="1">
      <alignment readingOrder="1"/>
    </xf>
    <xf numFmtId="0" fontId="6" fillId="0" borderId="22" xfId="0" applyFont="1" applyBorder="1" applyAlignment="1">
      <alignment horizontal="left" vertical="center" wrapText="1" readingOrder="1"/>
    </xf>
    <xf numFmtId="0" fontId="9" fillId="0" borderId="0" xfId="0" applyFont="1" applyAlignment="1">
      <alignment readingOrder="1"/>
    </xf>
    <xf numFmtId="0" fontId="4" fillId="0" borderId="0" xfId="0" applyFont="1"/>
    <xf numFmtId="0" fontId="3" fillId="0" borderId="31" xfId="0" applyFont="1" applyBorder="1" applyAlignment="1">
      <alignment vertical="center" wrapText="1" readingOrder="1"/>
    </xf>
    <xf numFmtId="0" fontId="3" fillId="0" borderId="27" xfId="0" applyFont="1" applyBorder="1" applyAlignment="1">
      <alignment vertical="center" wrapText="1" readingOrder="1"/>
    </xf>
    <xf numFmtId="0" fontId="3" fillId="0" borderId="26" xfId="0" applyFont="1" applyBorder="1" applyAlignment="1">
      <alignment vertical="center" wrapText="1" readingOrder="1"/>
    </xf>
    <xf numFmtId="0" fontId="6" fillId="0" borderId="42" xfId="0" applyFont="1" applyBorder="1" applyAlignment="1">
      <alignment vertical="center" wrapText="1" readingOrder="1"/>
    </xf>
    <xf numFmtId="0" fontId="3" fillId="0" borderId="41" xfId="0" applyFont="1" applyBorder="1" applyAlignment="1">
      <alignment horizontal="left" wrapText="1"/>
    </xf>
    <xf numFmtId="0" fontId="3" fillId="0" borderId="23" xfId="0" applyFont="1" applyBorder="1" applyAlignment="1">
      <alignment vertical="center" wrapText="1" readingOrder="1"/>
    </xf>
    <xf numFmtId="0" fontId="10" fillId="0" borderId="0" xfId="0" applyFont="1" applyAlignment="1">
      <alignment readingOrder="1"/>
    </xf>
    <xf numFmtId="0" fontId="7" fillId="0" borderId="0" xfId="0" applyFont="1"/>
    <xf numFmtId="0" fontId="6" fillId="0" borderId="3" xfId="0" applyFont="1" applyBorder="1" applyAlignment="1">
      <alignment vertical="center" wrapText="1" readingOrder="1"/>
    </xf>
    <xf numFmtId="0" fontId="12" fillId="0" borderId="0" xfId="0" applyFont="1" applyAlignment="1">
      <alignment readingOrder="1"/>
    </xf>
    <xf numFmtId="0" fontId="3" fillId="0" borderId="0" xfId="0" applyFont="1" applyAlignment="1">
      <alignment horizontal="left" vertical="center" wrapText="1"/>
    </xf>
    <xf numFmtId="0" fontId="2" fillId="0" borderId="43" xfId="0" applyFont="1" applyBorder="1" applyAlignment="1">
      <alignment horizontal="center" vertical="center" wrapText="1"/>
    </xf>
    <xf numFmtId="0" fontId="3" fillId="0" borderId="4" xfId="0" applyFont="1" applyBorder="1" applyAlignment="1">
      <alignment horizontal="left" vertical="center" wrapText="1"/>
    </xf>
    <xf numFmtId="0" fontId="3" fillId="4" borderId="4" xfId="0" applyFont="1" applyFill="1" applyBorder="1" applyAlignment="1">
      <alignment vertical="center"/>
    </xf>
    <xf numFmtId="0" fontId="3" fillId="3" borderId="4" xfId="0" applyFont="1" applyFill="1" applyBorder="1" applyAlignment="1">
      <alignment vertical="center"/>
    </xf>
    <xf numFmtId="0" fontId="3" fillId="2" borderId="4" xfId="0" applyFont="1" applyFill="1" applyBorder="1" applyAlignment="1">
      <alignment vertical="center"/>
    </xf>
    <xf numFmtId="0" fontId="3" fillId="5" borderId="4" xfId="0" applyFont="1" applyFill="1" applyBorder="1" applyAlignment="1">
      <alignment vertical="center"/>
    </xf>
    <xf numFmtId="0" fontId="3" fillId="0" borderId="0" xfId="0" applyFont="1" applyAlignment="1">
      <alignment vertical="center"/>
    </xf>
    <xf numFmtId="0" fontId="2" fillId="0" borderId="0" xfId="0" applyFont="1" applyAlignment="1">
      <alignment horizontal="left"/>
    </xf>
    <xf numFmtId="0" fontId="11" fillId="0" borderId="0" xfId="0" applyFont="1" applyAlignment="1">
      <alignment vertical="center" readingOrder="1"/>
    </xf>
    <xf numFmtId="0" fontId="2" fillId="0" borderId="1" xfId="0" applyFont="1" applyBorder="1" applyAlignment="1">
      <alignment horizontal="left" vertical="center" wrapText="1"/>
    </xf>
    <xf numFmtId="0" fontId="6" fillId="0" borderId="29" xfId="0" applyFont="1" applyBorder="1" applyAlignment="1">
      <alignment horizontal="left" vertical="center" wrapText="1" readingOrder="1"/>
    </xf>
    <xf numFmtId="0" fontId="2" fillId="0" borderId="6" xfId="0" applyFont="1" applyBorder="1" applyAlignment="1">
      <alignment horizontal="center" vertical="center" wrapText="1"/>
    </xf>
    <xf numFmtId="0" fontId="6" fillId="0" borderId="27" xfId="0" applyFont="1" applyBorder="1" applyAlignment="1">
      <alignment horizontal="left" vertical="center" wrapText="1" readingOrder="1"/>
    </xf>
    <xf numFmtId="0" fontId="3" fillId="0" borderId="28" xfId="0" applyFont="1" applyBorder="1" applyAlignment="1">
      <alignment horizontal="left" vertical="center" wrapText="1" readingOrder="1"/>
    </xf>
    <xf numFmtId="0" fontId="6" fillId="0" borderId="8" xfId="0" applyFont="1" applyBorder="1" applyAlignment="1">
      <alignment horizontal="left" vertical="center" wrapText="1" readingOrder="1"/>
    </xf>
    <xf numFmtId="0" fontId="6" fillId="0" borderId="28" xfId="0" applyFont="1" applyBorder="1" applyAlignment="1">
      <alignment vertical="center" wrapText="1" readingOrder="1"/>
    </xf>
    <xf numFmtId="0" fontId="3" fillId="0" borderId="24" xfId="0" applyFont="1" applyBorder="1" applyAlignment="1">
      <alignment horizontal="left" vertical="center" wrapText="1"/>
    </xf>
    <xf numFmtId="0" fontId="3" fillId="0" borderId="49" xfId="0" applyFont="1" applyBorder="1" applyAlignment="1">
      <alignment horizontal="left" vertical="center" wrapText="1"/>
    </xf>
    <xf numFmtId="0" fontId="3" fillId="0" borderId="40" xfId="0" applyFont="1" applyBorder="1" applyAlignment="1">
      <alignment horizontal="left" wrapText="1"/>
    </xf>
    <xf numFmtId="0" fontId="3" fillId="0" borderId="24" xfId="0" applyFont="1" applyBorder="1" applyAlignment="1">
      <alignment horizontal="center" vertical="center" wrapText="1"/>
    </xf>
    <xf numFmtId="0" fontId="3" fillId="0" borderId="23" xfId="0" applyFont="1" applyBorder="1" applyAlignment="1">
      <alignment horizontal="center" vertical="center" wrapText="1"/>
    </xf>
    <xf numFmtId="0" fontId="6" fillId="0" borderId="35" xfId="0" applyFont="1" applyBorder="1" applyAlignment="1">
      <alignment horizontal="center" vertical="center" wrapText="1" readingOrder="1"/>
    </xf>
    <xf numFmtId="0" fontId="6" fillId="0" borderId="31" xfId="0" applyFont="1" applyBorder="1" applyAlignment="1">
      <alignment horizontal="center" vertical="center" wrapText="1" readingOrder="1"/>
    </xf>
    <xf numFmtId="0" fontId="6" fillId="0" borderId="11" xfId="0" applyFont="1" applyBorder="1" applyAlignment="1">
      <alignment horizontal="center" vertical="center" wrapText="1" readingOrder="1"/>
    </xf>
    <xf numFmtId="0" fontId="6" fillId="0" borderId="29" xfId="0" applyFont="1" applyBorder="1" applyAlignment="1">
      <alignment horizontal="center" vertical="center" wrapText="1" readingOrder="1"/>
    </xf>
    <xf numFmtId="0" fontId="6" fillId="0" borderId="33" xfId="0" applyFont="1" applyBorder="1" applyAlignment="1">
      <alignment horizontal="center" vertical="center" wrapText="1" readingOrder="1"/>
    </xf>
    <xf numFmtId="0" fontId="6" fillId="0" borderId="32" xfId="0" applyFont="1" applyBorder="1" applyAlignment="1">
      <alignment horizontal="center" vertical="center" wrapText="1" readingOrder="1"/>
    </xf>
    <xf numFmtId="0" fontId="3" fillId="0" borderId="10" xfId="0" applyFont="1" applyBorder="1" applyAlignment="1">
      <alignment horizontal="center" vertical="center" wrapText="1"/>
    </xf>
    <xf numFmtId="0" fontId="6" fillId="0" borderId="27" xfId="0" applyFont="1" applyBorder="1" applyAlignment="1">
      <alignment horizontal="center" vertical="center" wrapText="1" readingOrder="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7" xfId="0" applyFont="1" applyBorder="1" applyAlignment="1">
      <alignment horizontal="center" vertical="center" wrapText="1"/>
    </xf>
    <xf numFmtId="0" fontId="2" fillId="0" borderId="32" xfId="0" applyFont="1" applyBorder="1" applyAlignment="1">
      <alignment horizontal="center" vertical="center" wrapText="1"/>
    </xf>
    <xf numFmtId="0" fontId="3" fillId="0" borderId="35" xfId="0" applyFont="1" applyBorder="1" applyAlignment="1">
      <alignment vertical="center" wrapText="1" readingOrder="1"/>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2" fillId="0" borderId="42" xfId="0" applyFont="1" applyBorder="1" applyAlignment="1">
      <alignment horizontal="center" vertical="center" wrapText="1"/>
    </xf>
    <xf numFmtId="0" fontId="5" fillId="0" borderId="2" xfId="0" applyFont="1" applyBorder="1" applyAlignment="1">
      <alignment horizontal="left" wrapText="1" readingOrder="1"/>
    </xf>
    <xf numFmtId="165" fontId="2" fillId="0" borderId="8" xfId="0" applyNumberFormat="1" applyFont="1" applyBorder="1" applyAlignment="1">
      <alignment horizontal="center" vertical="center" wrapText="1"/>
    </xf>
    <xf numFmtId="0" fontId="6" fillId="0" borderId="0" xfId="0" applyFont="1" applyAlignment="1">
      <alignment horizontal="center" vertical="center" wrapText="1" readingOrder="1"/>
    </xf>
    <xf numFmtId="0" fontId="6" fillId="0" borderId="12" xfId="0" applyFont="1" applyBorder="1" applyAlignment="1">
      <alignment horizontal="center" vertical="center" wrapText="1" readingOrder="1"/>
    </xf>
    <xf numFmtId="0" fontId="5" fillId="0" borderId="12" xfId="0" applyFont="1" applyBorder="1" applyAlignment="1">
      <alignment horizontal="left" wrapText="1" readingOrder="1"/>
    </xf>
    <xf numFmtId="0" fontId="4" fillId="0" borderId="12" xfId="0" applyFont="1" applyBorder="1"/>
    <xf numFmtId="0" fontId="3" fillId="0" borderId="11" xfId="0" applyFont="1" applyBorder="1" applyAlignment="1">
      <alignment vertical="center" wrapText="1" readingOrder="1"/>
    </xf>
    <xf numFmtId="0" fontId="3" fillId="0" borderId="12" xfId="0" applyFont="1" applyBorder="1" applyAlignment="1">
      <alignment vertical="center" wrapText="1" readingOrder="1"/>
    </xf>
    <xf numFmtId="0" fontId="2" fillId="0" borderId="1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left" wrapText="1"/>
    </xf>
    <xf numFmtId="0" fontId="3" fillId="0" borderId="5" xfId="0" applyFont="1" applyBorder="1" applyAlignment="1">
      <alignment horizontal="left" wrapText="1"/>
    </xf>
    <xf numFmtId="0" fontId="3" fillId="0" borderId="3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6" fillId="0" borderId="28" xfId="0" applyFont="1" applyBorder="1" applyAlignment="1">
      <alignment horizontal="center" vertical="center" wrapText="1" readingOrder="1"/>
    </xf>
    <xf numFmtId="0" fontId="3" fillId="0" borderId="40" xfId="0" applyFont="1" applyBorder="1" applyAlignment="1">
      <alignment horizontal="center" vertical="center" wrapText="1"/>
    </xf>
    <xf numFmtId="0" fontId="6" fillId="0" borderId="7" xfId="0" applyFont="1" applyBorder="1" applyAlignment="1">
      <alignment vertical="center" wrapText="1" readingOrder="1"/>
    </xf>
    <xf numFmtId="0" fontId="6" fillId="0" borderId="10" xfId="0" applyFont="1" applyBorder="1" applyAlignment="1">
      <alignment horizontal="center" vertical="center" wrapText="1" readingOrder="1"/>
    </xf>
    <xf numFmtId="0" fontId="3" fillId="0" borderId="7" xfId="0" applyFont="1" applyBorder="1"/>
    <xf numFmtId="0" fontId="2" fillId="0" borderId="5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9" xfId="0" applyFont="1" applyBorder="1" applyAlignment="1">
      <alignment horizontal="left" vertical="center" wrapText="1" readingOrder="1"/>
    </xf>
    <xf numFmtId="0" fontId="6" fillId="0" borderId="33" xfId="0" applyFont="1" applyBorder="1" applyAlignment="1">
      <alignment horizontal="left" vertical="center" wrapText="1" readingOrder="1"/>
    </xf>
    <xf numFmtId="0" fontId="3" fillId="0" borderId="41" xfId="0" applyFont="1" applyBorder="1"/>
    <xf numFmtId="0" fontId="3" fillId="0" borderId="32" xfId="0" applyFont="1" applyBorder="1"/>
    <xf numFmtId="0" fontId="3" fillId="0" borderId="52" xfId="0" applyFont="1" applyBorder="1" applyAlignment="1">
      <alignment horizontal="left" vertical="center" wrapText="1"/>
    </xf>
    <xf numFmtId="0" fontId="17" fillId="0" borderId="59" xfId="0" applyFont="1" applyBorder="1" applyAlignment="1">
      <alignment horizontal="left" vertical="center" wrapText="1" readingOrder="1"/>
    </xf>
    <xf numFmtId="0" fontId="6" fillId="0" borderId="44" xfId="0" applyFont="1" applyBorder="1" applyAlignment="1">
      <alignment horizontal="left" vertical="center" wrapText="1" readingOrder="1"/>
    </xf>
    <xf numFmtId="0" fontId="3" fillId="0" borderId="44" xfId="0" applyFont="1" applyBorder="1" applyAlignment="1">
      <alignment horizontal="left" wrapText="1"/>
    </xf>
    <xf numFmtId="0" fontId="3" fillId="0" borderId="45" xfId="0" applyFont="1" applyBorder="1" applyAlignment="1">
      <alignment horizontal="left" wrapText="1"/>
    </xf>
    <xf numFmtId="0" fontId="18" fillId="0" borderId="0" xfId="0" applyFont="1" applyAlignment="1">
      <alignment readingOrder="1"/>
    </xf>
    <xf numFmtId="0" fontId="3" fillId="0" borderId="4" xfId="0" applyFont="1" applyBorder="1" applyAlignment="1">
      <alignment horizontal="center" vertical="center"/>
    </xf>
    <xf numFmtId="0" fontId="3" fillId="0" borderId="30" xfId="0" applyFont="1" applyBorder="1" applyAlignment="1">
      <alignment horizontal="center" vertical="center"/>
    </xf>
    <xf numFmtId="0" fontId="17" fillId="0" borderId="48" xfId="0" applyFont="1" applyBorder="1" applyAlignment="1">
      <alignment horizontal="left" vertical="center" wrapText="1" readingOrder="1"/>
    </xf>
    <xf numFmtId="0" fontId="6" fillId="0" borderId="60" xfId="0" applyFont="1" applyBorder="1" applyAlignment="1">
      <alignment horizontal="left" vertical="center" wrapText="1" readingOrder="1"/>
    </xf>
    <xf numFmtId="0" fontId="17" fillId="0" borderId="59" xfId="0" applyFont="1" applyBorder="1" applyAlignment="1">
      <alignment horizontal="center" vertical="center" wrapText="1" readingOrder="1"/>
    </xf>
    <xf numFmtId="0" fontId="6" fillId="0" borderId="44" xfId="0" applyFont="1" applyBorder="1" applyAlignment="1">
      <alignment horizontal="center" vertical="center" wrapText="1" readingOrder="1"/>
    </xf>
    <xf numFmtId="0" fontId="3" fillId="0" borderId="44" xfId="0" applyFont="1" applyBorder="1" applyAlignment="1">
      <alignment horizontal="center" wrapText="1"/>
    </xf>
    <xf numFmtId="0" fontId="3" fillId="0" borderId="45" xfId="0" applyFont="1" applyBorder="1" applyAlignment="1">
      <alignment horizontal="center" wrapText="1"/>
    </xf>
    <xf numFmtId="0" fontId="3" fillId="0" borderId="55" xfId="0" applyFont="1" applyBorder="1" applyAlignment="1">
      <alignment horizontal="left"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16" fillId="8" borderId="29" xfId="0" applyFont="1" applyFill="1" applyBorder="1" applyAlignment="1">
      <alignment horizontal="center" wrapText="1"/>
    </xf>
    <xf numFmtId="0" fontId="3" fillId="0" borderId="0" xfId="0" applyFont="1" applyAlignment="1">
      <alignment horizontal="center" vertical="center"/>
    </xf>
    <xf numFmtId="0" fontId="2" fillId="0" borderId="2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40" xfId="0" applyFont="1" applyBorder="1" applyAlignment="1">
      <alignment horizontal="center" vertical="center" wrapText="1"/>
    </xf>
    <xf numFmtId="0" fontId="3" fillId="0" borderId="29" xfId="0" applyFont="1" applyBorder="1" applyAlignment="1">
      <alignment horizontal="center" vertical="center"/>
    </xf>
    <xf numFmtId="0" fontId="3" fillId="0" borderId="46" xfId="0" applyFont="1" applyBorder="1" applyAlignment="1">
      <alignment horizontal="center" vertical="center"/>
    </xf>
    <xf numFmtId="0" fontId="19" fillId="0" borderId="4" xfId="0" applyFont="1" applyBorder="1" applyAlignment="1">
      <alignment horizontal="left" vertical="center" wrapText="1" readingOrder="1"/>
    </xf>
    <xf numFmtId="0" fontId="3" fillId="0" borderId="4" xfId="0" applyFont="1" applyBorder="1" applyAlignment="1">
      <alignment horizontal="left" vertical="center" wrapText="1"/>
    </xf>
    <xf numFmtId="0" fontId="0" fillId="0" borderId="0" xfId="0" applyAlignment="1">
      <alignment horizontal="center"/>
    </xf>
    <xf numFmtId="0" fontId="2" fillId="0" borderId="0" xfId="0" applyFont="1" applyAlignment="1">
      <alignment horizontal="left"/>
    </xf>
    <xf numFmtId="0" fontId="14" fillId="0" borderId="5" xfId="0" applyFont="1" applyBorder="1" applyAlignment="1">
      <alignment horizontal="left" vertical="center" wrapText="1"/>
    </xf>
    <xf numFmtId="0" fontId="14" fillId="0" borderId="61"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6" fillId="6" borderId="29" xfId="0" applyFont="1" applyFill="1" applyBorder="1" applyAlignment="1">
      <alignment horizontal="center" wrapText="1"/>
    </xf>
    <xf numFmtId="0" fontId="5" fillId="0" borderId="0" xfId="0" applyFont="1" applyAlignment="1">
      <alignment horizontal="left" wrapText="1" readingOrder="1"/>
    </xf>
    <xf numFmtId="0" fontId="3" fillId="9" borderId="4" xfId="0" applyFont="1" applyFill="1" applyBorder="1" applyAlignment="1">
      <alignment vertical="center"/>
    </xf>
    <xf numFmtId="0" fontId="6" fillId="0" borderId="39" xfId="0" applyFont="1" applyBorder="1" applyAlignment="1">
      <alignment vertical="center" wrapText="1" readingOrder="1"/>
    </xf>
    <xf numFmtId="0" fontId="3" fillId="0" borderId="4" xfId="0" applyFont="1" applyBorder="1" applyAlignment="1">
      <alignment horizontal="left" vertical="center"/>
    </xf>
    <xf numFmtId="0" fontId="3" fillId="4" borderId="4" xfId="0" applyFont="1" applyFill="1" applyBorder="1" applyAlignment="1">
      <alignment horizontal="left" vertical="center"/>
    </xf>
    <xf numFmtId="0" fontId="3" fillId="3" borderId="4" xfId="0" applyFont="1" applyFill="1" applyBorder="1" applyAlignment="1">
      <alignment horizontal="left" vertical="center"/>
    </xf>
    <xf numFmtId="0" fontId="3" fillId="9" borderId="4" xfId="0" applyFont="1" applyFill="1" applyBorder="1" applyAlignment="1">
      <alignment horizontal="left" vertical="center"/>
    </xf>
    <xf numFmtId="0" fontId="3" fillId="2" borderId="4" xfId="0" applyFont="1" applyFill="1" applyBorder="1" applyAlignment="1">
      <alignment horizontal="left" vertical="center"/>
    </xf>
    <xf numFmtId="0" fontId="15" fillId="10" borderId="17" xfId="0" applyFont="1" applyFill="1" applyBorder="1" applyAlignment="1">
      <alignment horizontal="center"/>
    </xf>
    <xf numFmtId="0" fontId="15" fillId="10" borderId="16" xfId="0" applyFont="1" applyFill="1" applyBorder="1" applyAlignment="1">
      <alignment horizontal="center"/>
    </xf>
    <xf numFmtId="0" fontId="15" fillId="10" borderId="19" xfId="0" applyFont="1" applyFill="1" applyBorder="1" applyAlignment="1">
      <alignment horizontal="center"/>
    </xf>
    <xf numFmtId="0" fontId="2" fillId="10" borderId="17" xfId="0" applyFont="1" applyFill="1" applyBorder="1" applyAlignment="1">
      <alignment horizontal="center"/>
    </xf>
    <xf numFmtId="0" fontId="2" fillId="10" borderId="16" xfId="0" applyFont="1" applyFill="1" applyBorder="1" applyAlignment="1">
      <alignment horizontal="center"/>
    </xf>
    <xf numFmtId="0" fontId="2" fillId="10" borderId="19" xfId="0" applyFont="1" applyFill="1" applyBorder="1" applyAlignment="1">
      <alignment horizontal="center"/>
    </xf>
    <xf numFmtId="0" fontId="2" fillId="11" borderId="17" xfId="0" applyFont="1" applyFill="1" applyBorder="1" applyAlignment="1">
      <alignment horizontal="center"/>
    </xf>
    <xf numFmtId="0" fontId="2" fillId="11" borderId="19" xfId="0" applyFont="1" applyFill="1" applyBorder="1" applyAlignment="1">
      <alignment horizontal="center"/>
    </xf>
    <xf numFmtId="0" fontId="14" fillId="0" borderId="0" xfId="0" applyFont="1" applyBorder="1" applyAlignment="1">
      <alignment horizontal="left" vertical="center" wrapText="1"/>
    </xf>
    <xf numFmtId="0" fontId="3" fillId="0" borderId="31" xfId="0" applyFont="1" applyBorder="1" applyAlignment="1">
      <alignment horizontal="left" vertical="center"/>
    </xf>
    <xf numFmtId="0" fontId="16" fillId="7" borderId="4" xfId="0" applyFont="1" applyFill="1" applyBorder="1" applyAlignment="1" applyProtection="1">
      <alignment horizontal="left"/>
    </xf>
    <xf numFmtId="164" fontId="1" fillId="0" borderId="4" xfId="0" applyNumberFormat="1" applyFont="1" applyBorder="1" applyAlignment="1" applyProtection="1">
      <alignment horizontal="left" wrapText="1"/>
    </xf>
    <xf numFmtId="0" fontId="3" fillId="0" borderId="48" xfId="0" applyFont="1" applyBorder="1" applyAlignment="1" applyProtection="1">
      <alignment horizontal="left" vertical="center" wrapText="1"/>
    </xf>
    <xf numFmtId="0" fontId="3" fillId="0" borderId="24"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3" fillId="0" borderId="49" xfId="0" applyFont="1" applyBorder="1" applyAlignment="1" applyProtection="1">
      <alignment vertical="top" wrapText="1"/>
    </xf>
    <xf numFmtId="0" fontId="3" fillId="0" borderId="44" xfId="0" applyFont="1" applyBorder="1" applyAlignment="1" applyProtection="1">
      <alignment wrapText="1"/>
    </xf>
    <xf numFmtId="0" fontId="1" fillId="0" borderId="4" xfId="0" applyFont="1" applyBorder="1" applyAlignment="1" applyProtection="1">
      <alignment horizontal="right" vertical="center" wrapText="1"/>
    </xf>
    <xf numFmtId="164" fontId="1" fillId="0" borderId="30" xfId="0" applyNumberFormat="1" applyFont="1" applyBorder="1" applyAlignment="1" applyProtection="1">
      <alignment horizontal="center" vertical="center" wrapText="1"/>
    </xf>
    <xf numFmtId="0" fontId="1" fillId="0" borderId="29" xfId="0" applyFont="1" applyBorder="1" applyAlignment="1" applyProtection="1">
      <alignment horizontal="right" vertical="center" wrapText="1"/>
    </xf>
    <xf numFmtId="164" fontId="1" fillId="0" borderId="46" xfId="0" applyNumberFormat="1" applyFont="1" applyBorder="1" applyAlignment="1" applyProtection="1">
      <alignment horizontal="center" vertical="center" wrapText="1"/>
    </xf>
    <xf numFmtId="0" fontId="19" fillId="0" borderId="44" xfId="0" applyFont="1" applyBorder="1" applyAlignment="1" applyProtection="1">
      <alignment wrapText="1"/>
    </xf>
    <xf numFmtId="0" fontId="1" fillId="0" borderId="40" xfId="0" applyFont="1" applyBorder="1" applyAlignment="1" applyProtection="1">
      <alignment horizontal="right" vertical="center" wrapText="1"/>
    </xf>
    <xf numFmtId="164" fontId="1" fillId="0" borderId="51" xfId="0" applyNumberFormat="1" applyFont="1" applyBorder="1" applyAlignment="1" applyProtection="1">
      <alignment horizontal="center" vertical="center" wrapText="1"/>
    </xf>
    <xf numFmtId="0" fontId="3" fillId="0" borderId="50" xfId="0" applyFont="1" applyBorder="1" applyAlignment="1" applyProtection="1">
      <alignment horizontal="left" vertical="center" wrapText="1"/>
    </xf>
    <xf numFmtId="164" fontId="1" fillId="0" borderId="31" xfId="0" applyNumberFormat="1" applyFont="1" applyBorder="1" applyAlignment="1" applyProtection="1">
      <alignment horizontal="center" vertical="center" wrapText="1"/>
    </xf>
    <xf numFmtId="164" fontId="1" fillId="6" borderId="11" xfId="0" applyNumberFormat="1" applyFont="1" applyFill="1" applyBorder="1" applyAlignment="1" applyProtection="1">
      <alignment vertical="center" wrapText="1"/>
    </xf>
    <xf numFmtId="0" fontId="3" fillId="0" borderId="49" xfId="0" applyFont="1" applyBorder="1" applyAlignment="1" applyProtection="1">
      <alignment horizontal="left" vertical="center" wrapText="1"/>
    </xf>
    <xf numFmtId="0" fontId="1" fillId="0" borderId="4" xfId="0" applyFont="1" applyBorder="1" applyAlignment="1" applyProtection="1">
      <alignment wrapText="1"/>
    </xf>
    <xf numFmtId="164" fontId="1" fillId="0" borderId="4" xfId="0" applyNumberFormat="1" applyFont="1" applyBorder="1" applyAlignment="1" applyProtection="1">
      <alignment wrapText="1"/>
    </xf>
    <xf numFmtId="0" fontId="1" fillId="0" borderId="0" xfId="0" applyFont="1" applyProtection="1"/>
    <xf numFmtId="0" fontId="16" fillId="12" borderId="47" xfId="0" applyFont="1" applyFill="1" applyBorder="1" applyAlignment="1" applyProtection="1">
      <alignment horizontal="center" vertical="center" wrapText="1"/>
    </xf>
    <xf numFmtId="0" fontId="16" fillId="12" borderId="13" xfId="0" applyFont="1" applyFill="1" applyBorder="1" applyAlignment="1" applyProtection="1">
      <alignment horizontal="center" vertical="center" wrapText="1"/>
    </xf>
    <xf numFmtId="0" fontId="16" fillId="12" borderId="14" xfId="0" applyFont="1" applyFill="1" applyBorder="1" applyAlignment="1" applyProtection="1">
      <alignment horizontal="center" vertical="center" wrapText="1"/>
    </xf>
    <xf numFmtId="0" fontId="3" fillId="0" borderId="4" xfId="0" applyFont="1" applyBorder="1" applyAlignment="1" applyProtection="1">
      <alignment horizontal="left" vertical="center" wrapText="1"/>
    </xf>
    <xf numFmtId="0" fontId="16" fillId="12" borderId="4" xfId="0" applyFont="1" applyFill="1" applyBorder="1" applyAlignment="1" applyProtection="1">
      <alignment horizontal="left" vertical="center" wrapText="1"/>
    </xf>
    <xf numFmtId="0" fontId="19" fillId="0" borderId="4" xfId="0" applyFont="1" applyBorder="1" applyAlignment="1" applyProtection="1">
      <alignment horizontal="left" vertical="center" wrapText="1"/>
    </xf>
    <xf numFmtId="0" fontId="16" fillId="12" borderId="47" xfId="0" applyFont="1" applyFill="1" applyBorder="1" applyAlignment="1">
      <alignment horizontal="center" vertical="center" wrapText="1"/>
    </xf>
    <xf numFmtId="0" fontId="16" fillId="12" borderId="13" xfId="0" applyFont="1" applyFill="1" applyBorder="1" applyAlignment="1">
      <alignment horizontal="center" vertical="center" wrapText="1"/>
    </xf>
    <xf numFmtId="0" fontId="16" fillId="12" borderId="14" xfId="0" applyFont="1" applyFill="1" applyBorder="1" applyAlignment="1">
      <alignment horizontal="center" vertical="center" wrapText="1"/>
    </xf>
    <xf numFmtId="0" fontId="16" fillId="12" borderId="47" xfId="0" applyFont="1" applyFill="1" applyBorder="1" applyAlignment="1">
      <alignment horizontal="center" vertical="center"/>
    </xf>
    <xf numFmtId="0" fontId="16" fillId="12" borderId="13" xfId="0" applyFont="1" applyFill="1" applyBorder="1" applyAlignment="1">
      <alignment horizontal="center" vertical="center"/>
    </xf>
    <xf numFmtId="0" fontId="16" fillId="12" borderId="14" xfId="0" applyFont="1" applyFill="1" applyBorder="1" applyAlignment="1">
      <alignment horizontal="center" vertical="center"/>
    </xf>
  </cellXfs>
  <cellStyles count="1">
    <cellStyle name="Normal" xfId="0" builtinId="0"/>
  </cellStyles>
  <dxfs count="715">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tint="-0.499984740745262"/>
      </font>
      <fill>
        <patternFill>
          <bgColor theme="5" tint="-0.499984740745262"/>
        </patternFill>
      </fill>
    </dxf>
    <dxf>
      <font>
        <color theme="5" tint="-0.499984740745262"/>
      </font>
      <fill>
        <patternFill>
          <bgColor theme="5" tint="0.39994506668294322"/>
        </patternFill>
      </fill>
    </dxf>
    <dxf>
      <fill>
        <patternFill>
          <bgColor rgb="FFFF0000"/>
        </patternFill>
      </fill>
    </dxf>
    <dxf>
      <fill>
        <patternFill>
          <bgColor rgb="FFC00000"/>
        </patternFill>
      </fill>
    </dxf>
    <dxf>
      <fill>
        <patternFill>
          <bgColor theme="8" tint="0.39994506668294322"/>
        </patternFill>
      </fill>
    </dxf>
    <dxf>
      <fill>
        <patternFill>
          <bgColor rgb="FFFFC000"/>
        </patternFill>
      </fill>
    </dxf>
    <dxf>
      <font>
        <color rgb="FF9C5700"/>
      </font>
      <fill>
        <patternFill>
          <bgColor rgb="FFFFEB9C"/>
        </patternFill>
      </fill>
    </dxf>
    <dxf>
      <font>
        <color rgb="FF9C0006"/>
      </font>
      <fill>
        <patternFill>
          <bgColor rgb="FFFFC7CE"/>
        </patternFill>
      </fill>
    </dxf>
    <dxf>
      <font>
        <color theme="8" tint="-0.499984740745262"/>
      </font>
      <fill>
        <patternFill>
          <bgColor theme="8" tint="0.39994506668294322"/>
        </patternFill>
      </fill>
    </dxf>
    <dxf>
      <font>
        <color theme="5" tint="-0.499984740745262"/>
      </font>
      <fill>
        <patternFill>
          <bgColor rgb="FFFFC000"/>
        </patternFill>
      </fill>
    </dxf>
    <dxf>
      <font>
        <color rgb="FF006100"/>
      </font>
      <fill>
        <patternFill>
          <bgColor rgb="FFC6EFCE"/>
        </patternFill>
      </fill>
    </dxf>
    <dxf>
      <font>
        <color theme="8" tint="-0.499984740745262"/>
      </font>
      <fill>
        <patternFill>
          <bgColor theme="8" tint="0.59996337778862885"/>
        </patternFill>
      </fill>
    </dxf>
    <dxf>
      <font>
        <color theme="5" tint="-0.24994659260841701"/>
      </font>
      <fill>
        <patternFill>
          <bgColor theme="5" tint="0.59996337778862885"/>
        </patternFill>
      </fill>
    </dxf>
    <dxf>
      <font>
        <color theme="5" tint="-0.499984740745262"/>
      </font>
      <fill>
        <patternFill>
          <bgColor theme="5" tint="0.39994506668294322"/>
        </patternFill>
      </fill>
    </dxf>
    <dxf>
      <font>
        <color rgb="FF9C5700"/>
      </font>
      <fill>
        <patternFill>
          <bgColor rgb="FFFFEB9C"/>
        </patternFill>
      </fill>
    </dxf>
    <dxf>
      <font>
        <color theme="8" tint="-0.499984740745262"/>
      </font>
      <fill>
        <patternFill>
          <bgColor theme="8" tint="0.59996337778862885"/>
        </patternFill>
      </fill>
    </dxf>
    <dxf>
      <fill>
        <patternFill>
          <bgColor rgb="FFC0000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5" tint="-0.499984740745262"/>
      </font>
      <fill>
        <patternFill>
          <bgColor theme="5" tint="0.39994506668294322"/>
        </patternFill>
      </fill>
    </dxf>
    <dxf>
      <font>
        <color theme="8" tint="-0.499984740745262"/>
      </font>
      <fill>
        <patternFill>
          <bgColor theme="8" tint="0.59996337778862885"/>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tint="-0.499984740745262"/>
      </font>
      <fill>
        <patternFill>
          <bgColor theme="5" tint="0.39994506668294322"/>
        </patternFill>
      </fill>
    </dxf>
    <dxf>
      <fill>
        <patternFill>
          <bgColor rgb="FFFF0000"/>
        </patternFill>
      </fill>
    </dxf>
    <dxf>
      <fill>
        <patternFill>
          <bgColor rgb="FFC00000"/>
        </patternFill>
      </fill>
    </dxf>
    <dxf>
      <fill>
        <patternFill>
          <bgColor theme="8" tint="0.39994506668294322"/>
        </patternFill>
      </fill>
    </dxf>
    <dxf>
      <fill>
        <patternFill>
          <bgColor rgb="FFFFC000"/>
        </patternFill>
      </fill>
    </dxf>
    <dxf>
      <font>
        <color rgb="FF9C5700"/>
      </font>
      <fill>
        <patternFill>
          <bgColor rgb="FFFFEB9C"/>
        </patternFill>
      </fill>
    </dxf>
    <dxf>
      <font>
        <color rgb="FF9C0006"/>
      </font>
      <fill>
        <patternFill>
          <bgColor rgb="FFFFC7CE"/>
        </patternFill>
      </fill>
    </dxf>
    <dxf>
      <font>
        <color theme="8" tint="-0.499984740745262"/>
      </font>
      <fill>
        <patternFill>
          <bgColor theme="8" tint="0.39994506668294322"/>
        </patternFill>
      </fill>
    </dxf>
    <dxf>
      <font>
        <color theme="5" tint="-0.499984740745262"/>
      </font>
      <fill>
        <patternFill>
          <bgColor rgb="FFFFC000"/>
        </patternFill>
      </fill>
    </dxf>
    <dxf>
      <font>
        <color rgb="FF006100"/>
      </font>
      <fill>
        <patternFill>
          <bgColor rgb="FFC6EFCE"/>
        </patternFill>
      </fill>
    </dxf>
    <dxf>
      <font>
        <color theme="8" tint="-0.499984740745262"/>
      </font>
      <fill>
        <patternFill>
          <bgColor theme="8" tint="0.59996337778862885"/>
        </patternFill>
      </fill>
    </dxf>
    <dxf>
      <font>
        <color theme="5" tint="-0.24994659260841701"/>
      </font>
      <fill>
        <patternFill>
          <bgColor theme="5" tint="0.59996337778862885"/>
        </patternFill>
      </fill>
    </dxf>
    <dxf>
      <font>
        <color theme="5" tint="-0.499984740745262"/>
      </font>
      <fill>
        <patternFill>
          <bgColor theme="5" tint="0.39994506668294322"/>
        </patternFill>
      </fill>
    </dxf>
    <dxf>
      <font>
        <color rgb="FF9C5700"/>
      </font>
      <fill>
        <patternFill>
          <bgColor rgb="FFFFEB9C"/>
        </patternFill>
      </fill>
    </dxf>
    <dxf>
      <fill>
        <patternFill>
          <bgColor rgb="FFC00000"/>
        </patternFill>
      </fill>
    </dxf>
    <dxf>
      <font>
        <color theme="8" tint="-0.499984740745262"/>
      </font>
      <fill>
        <patternFill>
          <bgColor theme="8" tint="0.59996337778862885"/>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tint="-0.499984740745262"/>
      </font>
      <fill>
        <patternFill>
          <bgColor theme="5" tint="0.39994506668294322"/>
        </patternFill>
      </fill>
    </dxf>
    <dxf>
      <fill>
        <patternFill>
          <bgColor rgb="FFFF0000"/>
        </patternFill>
      </fill>
    </dxf>
    <dxf>
      <fill>
        <patternFill>
          <bgColor rgb="FFC00000"/>
        </patternFill>
      </fill>
    </dxf>
    <dxf>
      <fill>
        <patternFill>
          <bgColor theme="8" tint="0.39994506668294322"/>
        </patternFill>
      </fill>
    </dxf>
    <dxf>
      <fill>
        <patternFill>
          <bgColor rgb="FFFFC000"/>
        </patternFill>
      </fill>
    </dxf>
    <dxf>
      <font>
        <color rgb="FF9C5700"/>
      </font>
      <fill>
        <patternFill>
          <bgColor rgb="FFFFEB9C"/>
        </patternFill>
      </fill>
    </dxf>
    <dxf>
      <font>
        <color rgb="FF9C0006"/>
      </font>
      <fill>
        <patternFill>
          <bgColor rgb="FFFFC7CE"/>
        </patternFill>
      </fill>
    </dxf>
    <dxf>
      <font>
        <color theme="8" tint="-0.499984740745262"/>
      </font>
      <fill>
        <patternFill>
          <bgColor theme="8" tint="0.39994506668294322"/>
        </patternFill>
      </fill>
    </dxf>
    <dxf>
      <font>
        <color theme="5" tint="-0.499984740745262"/>
      </font>
      <fill>
        <patternFill>
          <bgColor rgb="FFFFC000"/>
        </patternFill>
      </fill>
    </dxf>
    <dxf>
      <font>
        <color rgb="FF006100"/>
      </font>
      <fill>
        <patternFill>
          <bgColor rgb="FFC6EFCE"/>
        </patternFill>
      </fill>
    </dxf>
    <dxf>
      <font>
        <color theme="8" tint="-0.499984740745262"/>
      </font>
      <fill>
        <patternFill>
          <bgColor theme="8" tint="0.59996337778862885"/>
        </patternFill>
      </fill>
    </dxf>
    <dxf>
      <font>
        <color theme="5" tint="-0.24994659260841701"/>
      </font>
      <fill>
        <patternFill>
          <bgColor theme="5" tint="0.59996337778862885"/>
        </patternFill>
      </fill>
    </dxf>
    <dxf>
      <font>
        <color theme="5" tint="-0.499984740745262"/>
      </font>
      <fill>
        <patternFill>
          <bgColor theme="5" tint="0.39994506668294322"/>
        </patternFill>
      </fill>
    </dxf>
    <dxf>
      <font>
        <color rgb="FF9C5700"/>
      </font>
      <fill>
        <patternFill>
          <bgColor rgb="FFFFEB9C"/>
        </patternFill>
      </fill>
    </dxf>
    <dxf>
      <fill>
        <patternFill>
          <bgColor rgb="FFC00000"/>
        </patternFill>
      </fill>
    </dxf>
    <dxf>
      <font>
        <color theme="8" tint="-0.499984740745262"/>
      </font>
      <fill>
        <patternFill>
          <bgColor theme="8" tint="0.59996337778862885"/>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tint="-0.499984740745262"/>
      </font>
      <fill>
        <patternFill>
          <bgColor theme="5" tint="0.39994506668294322"/>
        </patternFill>
      </fill>
    </dxf>
    <dxf>
      <fill>
        <patternFill>
          <bgColor rgb="FFFF0000"/>
        </patternFill>
      </fill>
    </dxf>
    <dxf>
      <fill>
        <patternFill>
          <bgColor rgb="FFC00000"/>
        </patternFill>
      </fill>
    </dxf>
    <dxf>
      <fill>
        <patternFill>
          <bgColor theme="8" tint="0.39994506668294322"/>
        </patternFill>
      </fill>
    </dxf>
    <dxf>
      <fill>
        <patternFill>
          <bgColor rgb="FFFFC000"/>
        </patternFill>
      </fill>
    </dxf>
    <dxf>
      <font>
        <color rgb="FF9C5700"/>
      </font>
      <fill>
        <patternFill>
          <bgColor rgb="FFFFEB9C"/>
        </patternFill>
      </fill>
    </dxf>
    <dxf>
      <font>
        <color rgb="FF9C0006"/>
      </font>
      <fill>
        <patternFill>
          <bgColor rgb="FFFFC7CE"/>
        </patternFill>
      </fill>
    </dxf>
    <dxf>
      <font>
        <color theme="8" tint="-0.499984740745262"/>
      </font>
      <fill>
        <patternFill>
          <bgColor theme="8" tint="0.39994506668294322"/>
        </patternFill>
      </fill>
    </dxf>
    <dxf>
      <font>
        <color theme="5" tint="-0.499984740745262"/>
      </font>
      <fill>
        <patternFill>
          <bgColor rgb="FFFFC000"/>
        </patternFill>
      </fill>
    </dxf>
    <dxf>
      <font>
        <color rgb="FF006100"/>
      </font>
      <fill>
        <patternFill>
          <bgColor rgb="FFC6EFCE"/>
        </patternFill>
      </fill>
    </dxf>
    <dxf>
      <font>
        <color theme="8" tint="-0.499984740745262"/>
      </font>
      <fill>
        <patternFill>
          <bgColor theme="8" tint="0.59996337778862885"/>
        </patternFill>
      </fill>
    </dxf>
    <dxf>
      <font>
        <color theme="5" tint="-0.24994659260841701"/>
      </font>
      <fill>
        <patternFill>
          <bgColor theme="5" tint="0.59996337778862885"/>
        </patternFill>
      </fill>
    </dxf>
    <dxf>
      <font>
        <color theme="5" tint="-0.499984740745262"/>
      </font>
      <fill>
        <patternFill>
          <bgColor theme="5" tint="0.39994506668294322"/>
        </patternFill>
      </fill>
    </dxf>
    <dxf>
      <font>
        <color rgb="FF9C5700"/>
      </font>
      <fill>
        <patternFill>
          <bgColor rgb="FFFFEB9C"/>
        </patternFill>
      </fill>
    </dxf>
    <dxf>
      <fill>
        <patternFill>
          <bgColor rgb="FFC00000"/>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8" tint="-0.499984740745262"/>
      </font>
      <fill>
        <patternFill>
          <bgColor theme="8" tint="0.79998168889431442"/>
        </patternFill>
      </fill>
    </dxf>
    <dxf>
      <font>
        <color theme="8" tint="-0.499984740745262"/>
      </font>
      <fill>
        <patternFill>
          <bgColor theme="8" tint="0.59996337778862885"/>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ill>
        <patternFill>
          <bgColor rgb="FFFF0000"/>
        </patternFill>
      </fill>
    </dxf>
    <dxf>
      <fill>
        <patternFill>
          <bgColor rgb="FFC00000"/>
        </patternFill>
      </fill>
    </dxf>
    <dxf>
      <fill>
        <patternFill>
          <bgColor theme="8" tint="0.39994506668294322"/>
        </patternFill>
      </fill>
    </dxf>
    <dxf>
      <fill>
        <patternFill>
          <bgColor rgb="FFFFC000"/>
        </patternFill>
      </fill>
    </dxf>
    <dxf>
      <font>
        <color rgb="FF9C5700"/>
      </font>
      <fill>
        <patternFill>
          <bgColor rgb="FFFFEB9C"/>
        </patternFill>
      </fill>
    </dxf>
    <dxf>
      <font>
        <color rgb="FF9C0006"/>
      </font>
      <fill>
        <patternFill>
          <bgColor rgb="FFFFC7CE"/>
        </patternFill>
      </fill>
    </dxf>
    <dxf>
      <font>
        <color theme="8" tint="-0.499984740745262"/>
      </font>
      <fill>
        <patternFill>
          <bgColor theme="8" tint="0.39994506668294322"/>
        </patternFill>
      </fill>
    </dxf>
    <dxf>
      <font>
        <color theme="5" tint="-0.499984740745262"/>
      </font>
      <fill>
        <patternFill>
          <bgColor rgb="FFFFC000"/>
        </patternFill>
      </fill>
    </dxf>
    <dxf>
      <font>
        <color rgb="FF006100"/>
      </font>
      <fill>
        <patternFill>
          <bgColor rgb="FFC6EFCE"/>
        </patternFill>
      </fill>
    </dxf>
    <dxf>
      <font>
        <color theme="8" tint="-0.499984740745262"/>
      </font>
      <fill>
        <patternFill>
          <bgColor theme="8" tint="0.59996337778862885"/>
        </patternFill>
      </fill>
    </dxf>
    <dxf>
      <font>
        <color theme="5" tint="-0.24994659260841701"/>
      </font>
      <fill>
        <patternFill>
          <bgColor theme="5" tint="0.59996337778862885"/>
        </patternFill>
      </fill>
    </dxf>
    <dxf>
      <font>
        <color theme="5" tint="-0.499984740745262"/>
      </font>
      <fill>
        <patternFill>
          <bgColor theme="5" tint="0.39994506668294322"/>
        </patternFill>
      </fill>
    </dxf>
    <dxf>
      <font>
        <color rgb="FF9C5700"/>
      </font>
      <fill>
        <patternFill>
          <bgColor rgb="FFFFEB9C"/>
        </patternFill>
      </fill>
    </dxf>
    <dxf>
      <fill>
        <patternFill>
          <bgColor rgb="FFC00000"/>
        </patternFill>
      </fill>
    </dxf>
    <dxf>
      <font>
        <color theme="8" tint="-0.499984740745262"/>
      </font>
      <fill>
        <patternFill>
          <bgColor theme="8" tint="0.79998168889431442"/>
        </patternFill>
      </fill>
    </dxf>
    <dxf>
      <font>
        <color theme="8" tint="-0.499984740745262"/>
      </font>
      <fill>
        <patternFill>
          <bgColor theme="8" tint="0.59996337778862885"/>
        </patternFill>
      </fill>
    </dxf>
    <dxf>
      <font>
        <color theme="8" tint="-0.24994659260841701"/>
      </font>
      <fill>
        <patternFill>
          <bgColor theme="8" tint="0.59996337778862885"/>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ill>
        <patternFill>
          <bgColor rgb="FFFF0000"/>
        </patternFill>
      </fill>
    </dxf>
    <dxf>
      <fill>
        <patternFill>
          <bgColor rgb="FFC00000"/>
        </patternFill>
      </fill>
    </dxf>
    <dxf>
      <fill>
        <patternFill>
          <bgColor theme="8" tint="0.39994506668294322"/>
        </patternFill>
      </fill>
    </dxf>
    <dxf>
      <fill>
        <patternFill>
          <bgColor rgb="FFFFC000"/>
        </patternFill>
      </fill>
    </dxf>
    <dxf>
      <font>
        <color rgb="FF9C5700"/>
      </font>
      <fill>
        <patternFill>
          <bgColor rgb="FFFFEB9C"/>
        </patternFill>
      </fill>
    </dxf>
    <dxf>
      <font>
        <color rgb="FF9C0006"/>
      </font>
      <fill>
        <patternFill>
          <bgColor rgb="FFFFC7CE"/>
        </patternFill>
      </fill>
    </dxf>
    <dxf>
      <font>
        <color theme="8" tint="-0.499984740745262"/>
      </font>
      <fill>
        <patternFill>
          <bgColor theme="8" tint="0.39994506668294322"/>
        </patternFill>
      </fill>
    </dxf>
    <dxf>
      <font>
        <color theme="5" tint="-0.499984740745262"/>
      </font>
      <fill>
        <patternFill>
          <bgColor rgb="FFFFC000"/>
        </patternFill>
      </fill>
    </dxf>
    <dxf>
      <font>
        <color rgb="FF006100"/>
      </font>
      <fill>
        <patternFill>
          <bgColor rgb="FFC6EFCE"/>
        </patternFill>
      </fill>
    </dxf>
    <dxf>
      <font>
        <color theme="8" tint="-0.499984740745262"/>
      </font>
      <fill>
        <patternFill>
          <bgColor theme="8" tint="0.59996337778862885"/>
        </patternFill>
      </fill>
    </dxf>
    <dxf>
      <font>
        <color theme="5" tint="-0.24994659260841701"/>
      </font>
      <fill>
        <patternFill>
          <bgColor theme="5" tint="0.59996337778862885"/>
        </patternFill>
      </fill>
    </dxf>
    <dxf>
      <font>
        <color theme="5" tint="-0.499984740745262"/>
      </font>
      <fill>
        <patternFill>
          <bgColor theme="5" tint="0.39994506668294322"/>
        </patternFill>
      </fill>
    </dxf>
    <dxf>
      <font>
        <color rgb="FF9C5700"/>
      </font>
      <fill>
        <patternFill>
          <bgColor rgb="FFFFEB9C"/>
        </patternFill>
      </fill>
    </dxf>
    <dxf>
      <fill>
        <patternFill>
          <bgColor rgb="FFC00000"/>
        </patternFill>
      </fill>
    </dxf>
    <dxf>
      <font>
        <color theme="8" tint="-0.499984740745262"/>
      </font>
      <fill>
        <patternFill>
          <bgColor theme="8" tint="0.59996337778862885"/>
        </patternFill>
      </fill>
    </dxf>
    <dxf>
      <font>
        <color theme="8" tint="-0.24994659260841701"/>
      </font>
      <fill>
        <patternFill>
          <bgColor theme="8" tint="0.59996337778862885"/>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ont>
        <color theme="8" tint="-0.24994659260841701"/>
      </font>
      <fill>
        <patternFill>
          <bgColor theme="8" tint="0.59996337778862885"/>
        </patternFill>
      </fill>
    </dxf>
    <dxf>
      <border>
        <left style="thin">
          <color rgb="FF9C0006"/>
        </left>
        <right style="thin">
          <color rgb="FF9C0006"/>
        </right>
        <top style="thin">
          <color rgb="FF9C0006"/>
        </top>
        <bottom style="thin">
          <color rgb="FF9C0006"/>
        </bottom>
      </border>
    </dxf>
    <dxf>
      <font>
        <color theme="8" tint="-0.24994659260841701"/>
      </font>
      <fill>
        <patternFill>
          <bgColor theme="8" tint="0.59996337778862885"/>
        </patternFill>
      </fill>
      <border>
        <left/>
        <right/>
        <top/>
        <bottom/>
        <vertical/>
        <horizontal/>
      </border>
    </dxf>
    <dxf>
      <font>
        <color theme="8" tint="-0.24994659260841701"/>
      </font>
      <fill>
        <patternFill>
          <bgColor theme="8" tint="0.59996337778862885"/>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5" tint="-0.24994659260841701"/>
      </font>
      <fill>
        <patternFill>
          <bgColor theme="5" tint="0.39994506668294322"/>
        </patternFill>
      </fill>
    </dxf>
    <dxf>
      <font>
        <color theme="5" tint="-0.499984740745262"/>
      </font>
      <fill>
        <patternFill>
          <bgColor theme="5" tint="0.3999450666829432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8" tint="-0.24994659260841701"/>
      </font>
      <fill>
        <patternFill>
          <bgColor theme="8" tint="0.59996337778862885"/>
        </patternFill>
      </fill>
    </dxf>
    <dxf>
      <font>
        <color theme="8" tint="-0.499984740745262"/>
      </font>
      <fill>
        <patternFill>
          <bgColor theme="8" tint="0.59996337778862885"/>
        </patternFill>
      </fill>
    </dxf>
    <dxf>
      <font>
        <color theme="5"/>
      </font>
      <fill>
        <patternFill>
          <bgColor theme="5" tint="0.39994506668294322"/>
        </patternFill>
      </fill>
    </dxf>
    <dxf>
      <font>
        <color theme="5" tint="-0.499984740745262"/>
      </font>
      <fill>
        <patternFill>
          <bgColor theme="5" tint="0.39994506668294322"/>
        </patternFill>
      </fill>
    </dxf>
    <dxf>
      <fill>
        <patternFill>
          <bgColor rgb="FFFF0000"/>
        </patternFill>
      </fill>
    </dxf>
    <dxf>
      <fill>
        <patternFill>
          <bgColor rgb="FFC00000"/>
        </patternFill>
      </fill>
    </dxf>
    <dxf>
      <fill>
        <patternFill>
          <bgColor theme="8" tint="0.39994506668294322"/>
        </patternFill>
      </fill>
    </dxf>
    <dxf>
      <fill>
        <patternFill>
          <bgColor rgb="FFFFC000"/>
        </patternFill>
      </fill>
    </dxf>
    <dxf>
      <font>
        <color rgb="FF9C5700"/>
      </font>
      <fill>
        <patternFill>
          <bgColor rgb="FFFFEB9C"/>
        </patternFill>
      </fill>
    </dxf>
    <dxf>
      <font>
        <color rgb="FF9C0006"/>
      </font>
      <fill>
        <patternFill>
          <bgColor rgb="FFFFC7CE"/>
        </patternFill>
      </fill>
    </dxf>
    <dxf>
      <font>
        <color theme="8" tint="-0.499984740745262"/>
      </font>
      <fill>
        <patternFill>
          <bgColor theme="8" tint="0.39994506668294322"/>
        </patternFill>
      </fill>
    </dxf>
    <dxf>
      <font>
        <color theme="5" tint="-0.499984740745262"/>
      </font>
      <fill>
        <patternFill>
          <bgColor rgb="FFFFC000"/>
        </patternFill>
      </fill>
    </dxf>
    <dxf>
      <font>
        <color rgb="FF006100"/>
      </font>
      <fill>
        <patternFill>
          <bgColor rgb="FFC6EFCE"/>
        </patternFill>
      </fill>
    </dxf>
    <dxf>
      <font>
        <color theme="8" tint="-0.499984740745262"/>
      </font>
      <fill>
        <patternFill>
          <bgColor theme="8" tint="0.59996337778862885"/>
        </patternFill>
      </fill>
    </dxf>
    <dxf>
      <font>
        <color theme="5" tint="-0.24994659260841701"/>
      </font>
      <fill>
        <patternFill>
          <bgColor theme="5" tint="0.59996337778862885"/>
        </patternFill>
      </fill>
    </dxf>
    <dxf>
      <font>
        <color theme="5" tint="-0.499984740745262"/>
      </font>
      <fill>
        <patternFill>
          <bgColor theme="5" tint="0.39994506668294322"/>
        </patternFill>
      </fill>
    </dxf>
    <dxf>
      <font>
        <color rgb="FF9C5700"/>
      </font>
      <fill>
        <patternFill>
          <bgColor rgb="FFFFEB9C"/>
        </patternFill>
      </fill>
    </dxf>
    <dxf>
      <fill>
        <patternFill>
          <bgColor rgb="FFC00000"/>
        </patternFill>
      </fill>
    </dxf>
    <dxf>
      <font>
        <b val="0"/>
        <i val="0"/>
        <strike val="0"/>
        <condense val="0"/>
        <extend val="0"/>
        <outline val="0"/>
        <shadow val="0"/>
        <u val="none"/>
        <vertAlign val="baseline"/>
        <sz val="12"/>
        <color rgb="FF000000"/>
        <name val="Tahoma"/>
        <family val="2"/>
        <scheme val="none"/>
      </font>
      <alignment horizontal="center" vertical="center" textRotation="0" wrapText="1" indent="0" justifyLastLine="0" shrinkToFit="0" readingOrder="1"/>
      <border diagonalUp="0" diagonalDown="0" outline="0">
        <left/>
        <right style="thin">
          <color indexed="64"/>
        </right>
        <top/>
        <bottom style="medium">
          <color indexed="64"/>
        </bottom>
      </border>
    </dxf>
    <dxf>
      <border outline="0">
        <left style="thin">
          <color indexed="64"/>
        </left>
      </border>
    </dxf>
    <dxf>
      <font>
        <b val="0"/>
        <i val="0"/>
        <strike val="0"/>
        <condense val="0"/>
        <extend val="0"/>
        <outline val="0"/>
        <shadow val="0"/>
        <u val="none"/>
        <vertAlign val="baseline"/>
        <sz val="12"/>
        <color rgb="FF000000"/>
        <name val="Tahoma"/>
        <family val="2"/>
        <scheme val="none"/>
      </font>
      <alignment horizontal="general" vertical="center" textRotation="0" wrapText="1" indent="0" justifyLastLine="0" shrinkToFit="0" readingOrder="1"/>
      <border diagonalUp="0" diagonalDown="0">
        <left style="thin">
          <color indexed="64"/>
        </left>
        <right style="thin">
          <color indexed="64"/>
        </right>
        <top/>
        <bottom style="medium">
          <color indexed="64"/>
        </bottom>
        <vertical/>
        <horizontal/>
      </border>
    </dxf>
    <dxf>
      <font>
        <b val="0"/>
        <i val="0"/>
        <strike val="0"/>
        <condense val="0"/>
        <extend val="0"/>
        <outline val="0"/>
        <shadow val="0"/>
        <u val="none"/>
        <vertAlign val="baseline"/>
        <sz val="12"/>
        <color rgb="FF000000"/>
        <name val="Tahoma"/>
        <family val="2"/>
        <scheme val="none"/>
      </font>
      <alignment horizontal="general" vertical="center" textRotation="0" wrapText="1" indent="0" justifyLastLine="0" shrinkToFit="0" readingOrder="1"/>
      <border diagonalUp="0" diagonalDown="0">
        <left/>
        <right/>
        <top/>
        <bottom style="thin">
          <color indexed="64"/>
        </bottom>
        <vertical/>
        <horizontal/>
      </border>
    </dxf>
    <dxf>
      <font>
        <b val="0"/>
        <i val="0"/>
        <strike val="0"/>
        <condense val="0"/>
        <extend val="0"/>
        <outline val="0"/>
        <shadow val="0"/>
        <u val="none"/>
        <vertAlign val="baseline"/>
        <sz val="12"/>
        <color rgb="FF000000"/>
        <name val="Tahoma"/>
        <family val="2"/>
        <scheme val="none"/>
      </font>
      <alignment horizontal="general" vertical="center" textRotation="0" wrapText="1" indent="0" justifyLastLine="0" shrinkToFit="0" readingOrder="1"/>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rgb="FF000000"/>
        <name val="Tahoma"/>
        <family val="2"/>
        <scheme val="none"/>
      </font>
      <alignment horizontal="general" vertical="center" textRotation="0" wrapText="1" indent="0" justifyLastLine="0" shrinkToFit="0" readingOrder="1"/>
      <border diagonalUp="0" diagonalDown="0">
        <left style="thin">
          <color indexed="64"/>
        </left>
        <right style="thin">
          <color indexed="64"/>
        </right>
        <top/>
        <bottom style="medium">
          <color rgb="FF000000"/>
        </bottom>
        <vertical/>
        <horizontal/>
      </border>
    </dxf>
    <dxf>
      <font>
        <b val="0"/>
        <i val="0"/>
        <strike val="0"/>
        <condense val="0"/>
        <extend val="0"/>
        <outline val="0"/>
        <shadow val="0"/>
        <u val="none"/>
        <vertAlign val="baseline"/>
        <sz val="12"/>
        <color theme="1"/>
        <name val="Tahoma"/>
        <family val="2"/>
        <scheme val="none"/>
      </font>
      <border diagonalUp="0" diagonalDown="0">
        <left/>
        <right/>
        <top/>
        <bottom style="medium">
          <color indexed="64"/>
        </bottom>
        <vertical/>
        <horizontal/>
      </border>
    </dxf>
    <dxf>
      <font>
        <b val="0"/>
        <i val="0"/>
        <strike val="0"/>
        <condense val="0"/>
        <extend val="0"/>
        <outline val="0"/>
        <shadow val="0"/>
        <u val="none"/>
        <vertAlign val="baseline"/>
        <sz val="12"/>
        <color theme="1"/>
        <name val="Tahoma"/>
        <family val="2"/>
        <scheme val="none"/>
      </font>
      <border diagonalUp="0" diagonalDown="0">
        <left style="thin">
          <color indexed="64"/>
        </left>
        <right style="thin">
          <color indexed="64"/>
        </right>
        <top/>
        <bottom style="medium">
          <color indexed="64"/>
        </bottom>
        <vertical/>
        <horizontal/>
      </border>
    </dxf>
    <dxf>
      <font>
        <b val="0"/>
        <i val="0"/>
        <strike val="0"/>
        <condense val="0"/>
        <extend val="0"/>
        <outline val="0"/>
        <shadow val="0"/>
        <u val="none"/>
        <vertAlign val="baseline"/>
        <sz val="12"/>
        <color theme="1"/>
        <name val="Tahoma"/>
        <family val="2"/>
        <scheme val="none"/>
      </font>
      <border diagonalUp="0" diagonalDown="0">
        <left style="thin">
          <color indexed="64"/>
        </left>
        <right style="thin">
          <color indexed="64"/>
        </right>
        <top/>
        <bottom style="medium">
          <color indexed="64"/>
        </bottom>
        <vertical/>
        <horizontal/>
      </border>
    </dxf>
    <dxf>
      <font>
        <b val="0"/>
        <i val="0"/>
        <strike val="0"/>
        <condense val="0"/>
        <extend val="0"/>
        <outline val="0"/>
        <shadow val="0"/>
        <u val="none"/>
        <vertAlign val="baseline"/>
        <sz val="12"/>
        <color theme="1"/>
        <name val="Tahoma"/>
        <family val="2"/>
        <scheme val="none"/>
      </font>
      <border diagonalUp="0" diagonalDown="0">
        <left style="thin">
          <color indexed="64"/>
        </left>
        <right style="thin">
          <color indexed="64"/>
        </right>
        <top/>
        <bottom style="medium">
          <color indexed="64"/>
        </bottom>
        <vertical/>
        <horizontal/>
      </border>
    </dxf>
    <dxf>
      <font>
        <b val="0"/>
        <i val="0"/>
        <strike val="0"/>
        <condense val="0"/>
        <extend val="0"/>
        <outline val="0"/>
        <shadow val="0"/>
        <u val="none"/>
        <vertAlign val="baseline"/>
        <sz val="12"/>
        <color theme="1"/>
        <name val="Tahoma"/>
        <family val="2"/>
        <scheme val="none"/>
      </font>
      <border diagonalUp="0" diagonalDown="0">
        <left style="thin">
          <color indexed="64"/>
        </left>
        <right style="thin">
          <color indexed="64"/>
        </right>
        <top/>
        <bottom style="medium">
          <color indexed="64"/>
        </bottom>
        <vertical/>
        <horizontal/>
      </border>
    </dxf>
    <dxf>
      <font>
        <b val="0"/>
        <i val="0"/>
        <strike val="0"/>
        <condense val="0"/>
        <extend val="0"/>
        <outline val="0"/>
        <shadow val="0"/>
        <u val="none"/>
        <vertAlign val="baseline"/>
        <sz val="12"/>
        <color theme="1"/>
        <name val="Tahoma"/>
        <family val="2"/>
        <scheme val="none"/>
      </font>
      <border diagonalUp="0" diagonalDown="0">
        <left style="thin">
          <color indexed="64"/>
        </left>
        <right style="thin">
          <color indexed="64"/>
        </right>
        <top/>
        <bottom style="medium">
          <color indexed="64"/>
        </bottom>
        <vertical/>
        <horizontal/>
      </border>
    </dxf>
    <dxf>
      <font>
        <b val="0"/>
        <i val="0"/>
        <strike val="0"/>
        <condense val="0"/>
        <extend val="0"/>
        <outline val="0"/>
        <shadow val="0"/>
        <u val="none"/>
        <vertAlign val="baseline"/>
        <sz val="12"/>
        <color theme="1"/>
        <name val="Tahoma"/>
        <family val="2"/>
        <scheme val="none"/>
      </font>
      <border diagonalUp="0" diagonalDown="0">
        <left style="thin">
          <color indexed="64"/>
        </left>
        <right style="thin">
          <color indexed="64"/>
        </right>
        <top/>
        <bottom style="medium">
          <color indexed="64"/>
        </bottom>
        <vertical/>
        <horizontal/>
      </border>
    </dxf>
    <dxf>
      <font>
        <b val="0"/>
        <i val="0"/>
        <strike val="0"/>
        <condense val="0"/>
        <extend val="0"/>
        <outline val="0"/>
        <shadow val="0"/>
        <u val="none"/>
        <vertAlign val="baseline"/>
        <sz val="12"/>
        <color rgb="FF000000"/>
        <name val="Tahoma"/>
        <family val="2"/>
        <scheme val="none"/>
      </font>
      <alignment horizontal="general" vertical="center" textRotation="0" wrapText="1" indent="0" justifyLastLine="0" shrinkToFit="0" readingOrder="1"/>
      <border diagonalUp="0" diagonalDown="0">
        <left/>
        <right style="thin">
          <color indexed="64"/>
        </right>
        <top style="medium">
          <color indexed="64"/>
        </top>
        <bottom style="medium">
          <color indexed="64"/>
        </bottom>
        <vertical/>
        <horizontal/>
      </border>
    </dxf>
    <dxf>
      <font>
        <b val="0"/>
        <i val="0"/>
        <strike val="0"/>
        <condense val="0"/>
        <extend val="0"/>
        <outline val="0"/>
        <shadow val="0"/>
        <u val="none"/>
        <vertAlign val="baseline"/>
        <sz val="12"/>
        <color rgb="FF000000"/>
        <name val="Tahoma"/>
        <family val="2"/>
        <scheme val="none"/>
      </font>
      <alignment horizontal="general" vertical="center" textRotation="0" wrapText="1" indent="0" justifyLastLine="0" shrinkToFit="0" readingOrder="1"/>
      <border diagonalUp="0" diagonalDown="0">
        <left style="thin">
          <color indexed="64"/>
        </left>
        <right style="thin">
          <color indexed="64"/>
        </right>
        <top/>
        <bottom style="medium">
          <color indexed="64"/>
        </bottom>
        <vertical/>
        <horizontal/>
      </border>
    </dxf>
    <dxf>
      <font>
        <b val="0"/>
        <i val="0"/>
        <strike val="0"/>
        <condense val="0"/>
        <extend val="0"/>
        <outline val="0"/>
        <shadow val="0"/>
        <u val="none"/>
        <vertAlign val="baseline"/>
        <sz val="12"/>
        <color rgb="FF000000"/>
        <name val="Tahoma"/>
        <family val="2"/>
        <scheme val="none"/>
      </font>
      <alignment horizontal="general" vertical="center" textRotation="0" wrapText="1" indent="0" justifyLastLine="0" shrinkToFit="0" readingOrder="1"/>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rgb="FF000000"/>
        <name val="Tahoma"/>
        <family val="2"/>
        <scheme val="none"/>
      </font>
      <alignment horizontal="general" vertical="center" textRotation="0" wrapText="1" indent="0" justifyLastLine="0" shrinkToFit="0" readingOrder="1"/>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Tahoma"/>
        <family val="2"/>
        <scheme val="none"/>
      </font>
      <alignment horizontal="general" vertical="center" textRotation="0" wrapText="1" indent="0" justifyLastLine="0" shrinkToFit="0" readingOrder="1"/>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rgb="FF000000"/>
        <name val="Tahoma"/>
        <family val="2"/>
        <scheme val="none"/>
      </font>
      <alignment horizontal="general" vertical="center" textRotation="0" wrapText="1" indent="0" justifyLastLine="0" shrinkToFit="0" readingOrder="1"/>
      <border outline="0">
        <left style="thin">
          <color indexed="64"/>
        </left>
      </border>
    </dxf>
    <dxf>
      <font>
        <b/>
        <i val="0"/>
        <strike val="0"/>
        <condense val="0"/>
        <extend val="0"/>
        <outline val="0"/>
        <shadow val="0"/>
        <u val="none"/>
        <vertAlign val="baseline"/>
        <sz val="12"/>
        <color theme="1"/>
        <name val="Tahoma"/>
        <family val="2"/>
        <scheme val="none"/>
      </font>
      <alignment horizontal="center" vertical="center" textRotation="0" wrapText="1" indent="0" justifyLastLine="0" shrinkToFit="0" readingOrder="0"/>
      <border diagonalUp="0" diagonalDown="0" outline="0">
        <left/>
        <right style="thin">
          <color indexed="64"/>
        </right>
        <top/>
        <bottom/>
      </border>
    </dxf>
    <dxf>
      <border outline="0">
        <left style="medium">
          <color rgb="FF000000"/>
        </left>
        <right style="medium">
          <color indexed="64"/>
        </right>
      </border>
    </dxf>
    <dxf>
      <alignment vertical="bottom" textRotation="0" indent="0" justifyLastLine="0" shrinkToFit="0" readingOrder="0"/>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alignment horizontal="center" vertical="center" textRotation="0" wrapText="1" indent="0" justifyLastLine="0" shrinkToFit="0" readingOrder="0"/>
    </dxf>
    <dxf>
      <alignment horizontal="center" vertical="center" textRotation="0" wrapText="1" indent="0" justifyLastLine="0" shrinkToFit="0"/>
      <border outline="0">
        <right style="thin">
          <color indexed="64"/>
        </right>
      </border>
    </dxf>
    <dxf>
      <font>
        <b val="0"/>
        <i val="0"/>
        <strike val="0"/>
        <condense val="0"/>
        <extend val="0"/>
        <outline val="0"/>
        <shadow val="0"/>
        <u val="none"/>
        <vertAlign val="baseline"/>
        <sz val="12"/>
        <color rgb="FF000000"/>
        <name val="Tahoma"/>
        <family val="2"/>
        <scheme val="none"/>
      </font>
      <alignment horizontal="left" vertical="center" textRotation="0" wrapText="1" indent="0" justifyLastLine="0" shrinkToFit="0" readingOrder="1"/>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rgb="FF000000"/>
        <name val="Tahoma"/>
        <family val="2"/>
        <scheme val="none"/>
      </font>
      <alignment horizontal="left" vertical="center" textRotation="0" wrapText="1" indent="0" justifyLastLine="0" shrinkToFit="0" readingOrder="1"/>
      <border diagonalUp="0" diagonalDown="0">
        <left/>
        <right style="thin">
          <color indexed="64"/>
        </right>
        <top/>
        <bottom style="thin">
          <color indexed="64"/>
        </bottom>
        <vertical/>
        <horizontal/>
      </border>
    </dxf>
    <dxf>
      <font>
        <b val="0"/>
        <i val="0"/>
        <strike val="0"/>
        <condense val="0"/>
        <extend val="0"/>
        <outline val="0"/>
        <shadow val="0"/>
        <u val="none"/>
        <vertAlign val="baseline"/>
        <sz val="12"/>
        <color rgb="FF000000"/>
        <name val="Tahoma"/>
        <family val="2"/>
        <scheme val="none"/>
      </font>
      <alignment horizontal="left" vertical="center" textRotation="0" wrapText="1" indent="0" justifyLastLine="0" shrinkToFit="0" readingOrder="1"/>
      <border diagonalUp="0" diagonalDown="0">
        <left style="thin">
          <color indexed="64"/>
        </left>
        <right style="thin">
          <color indexed="64"/>
        </right>
        <top/>
        <bottom style="medium">
          <color rgb="FF000000"/>
        </bottom>
      </border>
    </dxf>
    <dxf>
      <font>
        <b/>
        <i val="0"/>
        <strike val="0"/>
        <condense val="0"/>
        <extend val="0"/>
        <outline val="0"/>
        <shadow val="0"/>
        <u val="none"/>
        <vertAlign val="baseline"/>
        <sz val="12"/>
        <color theme="1"/>
        <name val="Tahoma"/>
        <family val="2"/>
        <scheme val="none"/>
      </font>
      <alignment horizontal="center" vertical="center" textRotation="0" wrapText="1" indent="0" justifyLastLine="0" shrinkToFit="0" readingOrder="0"/>
      <border diagonalUp="0" diagonalDown="0">
        <left/>
        <right style="thin">
          <color indexed="64"/>
        </right>
        <top/>
        <bottom style="medium">
          <color rgb="FF000000"/>
        </bottom>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
      <alignment horizontal="center" vertical="center" textRotation="0" wrapText="1" indent="0" justifyLastLine="0" shrinkToFit="0"/>
    </dxf>
    <dxf>
      <font>
        <b val="0"/>
        <i val="0"/>
        <strike val="0"/>
        <condense val="0"/>
        <extend val="0"/>
        <outline val="0"/>
        <shadow val="0"/>
        <u val="none"/>
        <vertAlign val="baseline"/>
        <sz val="12"/>
        <color theme="1"/>
        <name val="Tahoma"/>
        <family val="2"/>
        <scheme val="none"/>
      </font>
      <alignment horizontal="center"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Tahoma"/>
        <family val="2"/>
        <scheme val="none"/>
      </font>
      <alignment horizontal="center"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rgb="FF000000"/>
        <name val="Tahoma"/>
        <family val="2"/>
        <scheme val="none"/>
      </font>
      <alignment horizontal="general" vertical="center" textRotation="0" wrapText="1" indent="0" justifyLastLine="0" shrinkToFit="0" readingOrder="1"/>
      <border diagonalUp="0" diagonalDown="0">
        <left/>
        <right/>
        <top/>
        <bottom style="thin">
          <color indexed="64"/>
        </bottom>
        <vertical/>
        <horizontal/>
      </border>
    </dxf>
    <dxf>
      <font>
        <b val="0"/>
        <i val="0"/>
        <strike val="0"/>
        <condense val="0"/>
        <extend val="0"/>
        <outline val="0"/>
        <shadow val="0"/>
        <u val="none"/>
        <vertAlign val="baseline"/>
        <sz val="12"/>
        <color rgb="FF000000"/>
        <name val="Tahoma"/>
        <family val="2"/>
        <scheme val="none"/>
      </font>
      <alignment horizontal="general" vertical="center" textRotation="0" wrapText="1" indent="0" justifyLastLine="0" shrinkToFit="0" readingOrder="1"/>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rgb="FF000000"/>
        <name val="Tahoma"/>
        <family val="2"/>
        <scheme val="none"/>
      </font>
      <alignment horizontal="general" vertical="center" textRotation="0" wrapText="1" indent="0" justifyLastLine="0" shrinkToFit="0" readingOrder="1"/>
      <border diagonalUp="0" diagonalDown="0">
        <left style="thin">
          <color indexed="64"/>
        </left>
        <right style="thin">
          <color indexed="64"/>
        </right>
        <top/>
        <bottom style="thin">
          <color indexed="64"/>
        </bottom>
        <vertical/>
        <horizontal/>
      </border>
    </dxf>
    <dxf>
      <border diagonalUp="0" diagonalDown="0">
        <left style="thin">
          <color indexed="64"/>
        </left>
      </border>
    </dxf>
    <dxf>
      <font>
        <b/>
        <i val="0"/>
        <strike val="0"/>
        <condense val="0"/>
        <extend val="0"/>
        <outline val="0"/>
        <shadow val="0"/>
        <u val="none"/>
        <vertAlign val="baseline"/>
        <sz val="12"/>
        <color theme="1"/>
        <name val="Tahoma"/>
        <family val="2"/>
        <scheme val="none"/>
      </font>
      <alignment horizontal="center" vertical="center" textRotation="0" wrapText="1" indent="0" justifyLastLine="0" shrinkToFit="0" readingOrder="0"/>
      <border diagonalUp="0" diagonalDown="0">
        <left/>
        <right style="thin">
          <color indexed="64"/>
        </right>
        <top/>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Tahoma"/>
        <family val="2"/>
        <scheme val="none"/>
      </font>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Tahoma"/>
        <family val="2"/>
        <scheme val="none"/>
      </font>
      <alignment horizontal="left" vertical="bottom"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Tahoma"/>
        <family val="2"/>
        <scheme val="none"/>
      </font>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Tahoma"/>
        <family val="2"/>
        <scheme val="none"/>
      </font>
      <alignment horizontal="left"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Tahoma"/>
        <family val="2"/>
        <scheme val="none"/>
      </font>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Tahoma"/>
        <family val="2"/>
        <scheme val="none"/>
      </font>
      <alignment horizontal="left" vertical="bottom"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Tahoma"/>
        <family val="2"/>
        <scheme val="none"/>
      </font>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Tahoma"/>
        <family val="2"/>
        <scheme val="none"/>
      </font>
      <alignment horizontal="left" vertical="bottom" textRotation="0" wrapText="1" indent="0" justifyLastLine="0" shrinkToFit="0" readingOrder="0"/>
      <border diagonalUp="0" diagonalDown="0">
        <left style="thin">
          <color indexed="64"/>
        </left>
        <right style="thin">
          <color indexed="64"/>
        </right>
        <top/>
        <bottom/>
        <vertical/>
        <horizontal/>
      </border>
    </dxf>
    <dxf>
      <alignment horizontal="center" vertical="center" textRotation="0" wrapText="1" indent="0" justifyLastLine="0" shrinkToFit="0" readingOrder="0"/>
      <border diagonalUp="0" diagonalDown="0">
        <right style="thin">
          <color indexed="64"/>
        </right>
        <vertical/>
      </border>
    </dxf>
    <dxf>
      <font>
        <b val="0"/>
        <i val="0"/>
        <strike val="0"/>
        <condense val="0"/>
        <extend val="0"/>
        <outline val="0"/>
        <shadow val="0"/>
        <u val="none"/>
        <vertAlign val="baseline"/>
        <sz val="12"/>
        <color rgb="FF000000"/>
        <name val="Tahoma"/>
        <family val="2"/>
        <scheme val="none"/>
      </font>
      <alignment horizontal="center" vertical="center" textRotation="0" wrapText="1" indent="0" justifyLastLine="0" shrinkToFit="0" readingOrder="1"/>
      <border diagonalUp="0" diagonalDown="0" outline="0">
        <left/>
        <right style="thin">
          <color indexed="64"/>
        </right>
        <top/>
        <bottom style="thin">
          <color indexed="64"/>
        </bottom>
      </border>
    </dxf>
    <dxf>
      <font>
        <b val="0"/>
        <i val="0"/>
        <strike val="0"/>
        <condense val="0"/>
        <extend val="0"/>
        <outline val="0"/>
        <shadow val="0"/>
        <u val="none"/>
        <vertAlign val="baseline"/>
        <sz val="12"/>
        <color rgb="FF000000"/>
        <name val="Tahoma"/>
        <family val="2"/>
        <scheme val="none"/>
      </font>
      <alignment horizontal="general" vertical="center" textRotation="0" wrapText="1" indent="0" justifyLastLine="0" shrinkToFit="0" readingOrder="1"/>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rgb="FF000000"/>
        <name val="Tahoma"/>
        <family val="2"/>
        <scheme val="none"/>
      </font>
      <alignment horizontal="general" vertical="center" textRotation="0" wrapText="1" indent="0" justifyLastLine="0" shrinkToFit="0" readingOrder="1"/>
      <border diagonalUp="0" diagonalDown="0">
        <left/>
        <right style="thin">
          <color indexed="64"/>
        </right>
        <top/>
        <bottom style="thin">
          <color indexed="64"/>
        </bottom>
        <vertical/>
        <horizontal/>
      </border>
    </dxf>
    <dxf>
      <font>
        <b val="0"/>
        <i val="0"/>
        <strike val="0"/>
        <condense val="0"/>
        <extend val="0"/>
        <outline val="0"/>
        <shadow val="0"/>
        <u val="none"/>
        <vertAlign val="baseline"/>
        <sz val="12"/>
        <color rgb="FF000000"/>
        <name val="Tahoma"/>
        <family val="2"/>
        <scheme val="none"/>
      </font>
      <alignment horizontal="general" vertical="center" textRotation="0" wrapText="1" indent="0" justifyLastLine="0" shrinkToFit="0" readingOrder="1"/>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Tahoma"/>
        <family val="2"/>
        <scheme val="none"/>
      </font>
      <alignment horizontal="general" vertical="center" textRotation="0" wrapText="1" indent="0" justifyLastLine="0" shrinkToFit="0" readingOrder="1"/>
    </dxf>
    <dxf>
      <font>
        <b val="0"/>
        <i val="0"/>
        <strike val="0"/>
        <condense val="0"/>
        <extend val="0"/>
        <outline val="0"/>
        <shadow val="0"/>
        <u val="none"/>
        <vertAlign val="baseline"/>
        <sz val="12"/>
        <color rgb="FF000000"/>
        <name val="Tahoma"/>
        <family val="2"/>
        <scheme val="none"/>
      </font>
      <alignment horizontal="general" vertical="center" textRotation="0" wrapText="1" indent="0" justifyLastLine="0" shrinkToFit="0" readingOrder="1"/>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Tahoma"/>
        <family val="2"/>
        <scheme val="none"/>
      </font>
      <alignment horizontal="center" vertical="center" textRotation="0" wrapText="1" indent="0" justifyLastLine="0" shrinkToFit="0" readingOrder="0"/>
      <border diagonalUp="0" diagonalDown="0" outline="0">
        <left/>
        <right style="thin">
          <color indexed="64"/>
        </right>
        <top/>
        <bottom/>
      </border>
    </dxf>
    <dxf>
      <border outline="0">
        <left style="medium">
          <color rgb="FF000000"/>
        </left>
        <right style="medium">
          <color indexed="64"/>
        </right>
      </border>
    </dxf>
    <dxf>
      <font>
        <strike val="0"/>
        <outline val="0"/>
        <shadow val="0"/>
        <u val="none"/>
        <vertAlign val="baseline"/>
        <sz val="12"/>
        <name val="Tahoma"/>
        <family val="2"/>
        <scheme val="none"/>
      </font>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Tahoma"/>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theme="1"/>
        <name val="Tahoma"/>
        <family val="2"/>
        <scheme val="none"/>
      </font>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Tahoma"/>
        <family val="2"/>
        <scheme val="none"/>
      </font>
      <alignment horizontal="left" vertical="bottom"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Tahoma"/>
        <family val="2"/>
        <scheme val="none"/>
      </font>
      <alignment horizontal="center"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Tahoma"/>
        <family val="2"/>
        <scheme val="none"/>
      </font>
      <alignment horizontal="left" vertical="bottom"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Tahoma"/>
        <family val="2"/>
        <scheme val="none"/>
      </font>
      <alignment horizontal="left" vertical="bottom" textRotation="0" wrapText="1"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name val="Tahoma"/>
        <family val="2"/>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Tahoma"/>
        <family val="2"/>
        <scheme val="none"/>
      </font>
      <alignment horizontal="center" vertical="center" textRotation="0" wrapText="1" indent="0" justifyLastLine="0" shrinkToFit="0" readingOrder="0"/>
      <border diagonalUp="0" diagonalDown="0">
        <left/>
        <right style="thin">
          <color indexed="64"/>
        </right>
        <top style="thin">
          <color indexed="64"/>
        </top>
        <bottom/>
        <vertical/>
      </border>
    </dxf>
    <dxf>
      <font>
        <b val="0"/>
        <i val="0"/>
        <strike val="0"/>
        <condense val="0"/>
        <extend val="0"/>
        <outline val="0"/>
        <shadow val="0"/>
        <u val="none"/>
        <vertAlign val="baseline"/>
        <sz val="12"/>
        <color rgb="FF000000"/>
        <name val="Tahoma"/>
        <family val="2"/>
        <scheme val="none"/>
      </font>
      <alignment horizontal="center" vertical="center" textRotation="0" wrapText="1" indent="0" justifyLastLine="0" shrinkToFit="0" readingOrder="1"/>
      <border diagonalUp="0" diagonalDown="0">
        <left style="thin">
          <color indexed="64"/>
        </left>
        <right style="thin">
          <color indexed="64"/>
        </right>
        <vertical/>
      </border>
    </dxf>
    <dxf>
      <font>
        <strike val="0"/>
        <outline val="0"/>
        <shadow val="0"/>
        <u val="none"/>
        <vertAlign val="baseline"/>
        <sz val="12"/>
        <name val="Tahoma"/>
        <family val="2"/>
        <scheme val="none"/>
      </font>
      <alignment horizontal="center" vertical="center" textRotation="0" wrapText="1" indent="0" justifyLastLine="0" shrinkToFit="0"/>
    </dxf>
    <dxf>
      <font>
        <strike val="0"/>
        <outline val="0"/>
        <shadow val="0"/>
        <u val="none"/>
        <vertAlign val="baseline"/>
        <sz val="12"/>
        <name val="Tahoma"/>
        <family val="2"/>
        <scheme val="none"/>
      </font>
    </dxf>
    <dxf>
      <font>
        <strike val="0"/>
        <outline val="0"/>
        <shadow val="0"/>
        <u val="none"/>
        <vertAlign val="baseline"/>
        <sz val="12"/>
        <name val="Tahoma"/>
        <family val="2"/>
        <scheme val="none"/>
      </font>
    </dxf>
    <dxf>
      <font>
        <strike val="0"/>
        <outline val="0"/>
        <shadow val="0"/>
        <u val="none"/>
        <vertAlign val="baseline"/>
        <sz val="12"/>
        <name val="Tahoma"/>
        <family val="2"/>
        <scheme val="none"/>
      </font>
    </dxf>
    <dxf>
      <font>
        <b val="0"/>
        <strike val="0"/>
        <outline val="0"/>
        <shadow val="0"/>
        <u val="none"/>
        <vertAlign val="baseline"/>
        <sz val="12"/>
        <name val="Tahoma"/>
        <family val="2"/>
        <scheme val="none"/>
      </font>
    </dxf>
    <dxf>
      <font>
        <b/>
        <i val="0"/>
        <strike val="0"/>
        <condense val="0"/>
        <extend val="0"/>
        <outline val="0"/>
        <shadow val="0"/>
        <u val="none"/>
        <vertAlign val="baseline"/>
        <sz val="12"/>
        <color theme="1"/>
        <name val="Tahoma"/>
        <family val="2"/>
        <scheme val="none"/>
      </font>
      <alignment horizontal="center" vertical="center" textRotation="0" wrapText="1" indent="0" justifyLastLine="0" shrinkToFit="0" readingOrder="0"/>
    </dxf>
    <dxf>
      <border outline="0">
        <left style="medium">
          <color rgb="FF000000"/>
        </left>
        <right style="medium">
          <color indexed="64"/>
        </right>
      </border>
    </dxf>
    <dxf>
      <font>
        <strike val="0"/>
        <outline val="0"/>
        <shadow val="0"/>
        <u val="none"/>
        <vertAlign val="baseline"/>
        <sz val="12"/>
        <name val="Tahoma"/>
        <family val="2"/>
        <scheme val="none"/>
      </font>
    </dxf>
    <dxf>
      <font>
        <strike val="0"/>
        <outline val="0"/>
        <shadow val="0"/>
        <u val="none"/>
        <vertAlign val="baseline"/>
        <sz val="12"/>
        <name val="Tahoma"/>
        <family val="2"/>
        <scheme val="none"/>
      </font>
    </dxf>
  </dxfs>
  <tableStyles count="0" defaultTableStyle="TableStyleMedium2" defaultPivotStyle="PivotStyleLight16"/>
  <colors>
    <mruColors>
      <color rgb="FFFFFF00"/>
      <color rgb="FFFF9900"/>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progress of roadmap actions completed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'Progress Summary '!$B$6</c:f>
              <c:strCache>
                <c:ptCount val="1"/>
                <c:pt idx="0">
                  <c:v>Annual rogress of roadmap actions completed</c:v>
                </c:pt>
              </c:strCache>
            </c:strRef>
          </c:tx>
          <c:spPr>
            <a:ln w="28575" cap="rnd">
              <a:solidFill>
                <a:schemeClr val="accent1"/>
              </a:solidFill>
              <a:round/>
            </a:ln>
            <a:effectLst/>
          </c:spPr>
          <c:marker>
            <c:symbol val="none"/>
          </c:marker>
          <c:cat>
            <c:strRef>
              <c:f>'Progress Summary '!$D$5:$H$5</c:f>
              <c:strCache>
                <c:ptCount val="5"/>
                <c:pt idx="0">
                  <c:v>24/25</c:v>
                </c:pt>
                <c:pt idx="1">
                  <c:v>25/26</c:v>
                </c:pt>
                <c:pt idx="2">
                  <c:v>26/27</c:v>
                </c:pt>
                <c:pt idx="3">
                  <c:v>27/28</c:v>
                </c:pt>
                <c:pt idx="4">
                  <c:v>28/29</c:v>
                </c:pt>
              </c:strCache>
            </c:strRef>
          </c:cat>
          <c:val>
            <c:numRef>
              <c:f>'Progress Summary '!$D$6:$H$6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E79A-49DA-BF54-9F5781CD0428}"/>
            </c:ext>
          </c:extLst>
        </c:ser>
        <c:dLbls>
          <c:showLegendKey val="0"/>
          <c:showVal val="0"/>
          <c:showCatName val="0"/>
          <c:showSerName val="0"/>
          <c:showPercent val="0"/>
          <c:showBubbleSize val="0"/>
        </c:dLbls>
        <c:smooth val="0"/>
        <c:axId val="903137312"/>
        <c:axId val="903137792"/>
      </c:lineChart>
      <c:catAx>
        <c:axId val="903137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3137792"/>
        <c:crosses val="autoZero"/>
        <c:auto val="1"/>
        <c:lblAlgn val="ctr"/>
        <c:lblOffset val="100"/>
        <c:noMultiLvlLbl val="0"/>
      </c:catAx>
      <c:valAx>
        <c:axId val="90313779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31373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Completion rate per</a:t>
            </a:r>
            <a:r>
              <a:rPr lang="en-US" baseline="0"/>
              <a:t> </a:t>
            </a:r>
            <a:r>
              <a:rPr lang="en-US"/>
              <a:t>level (24/25)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'Progress Summary '!$H$9</c:f>
              <c:strCache>
                <c:ptCount val="1"/>
                <c:pt idx="0">
                  <c:v>Completion rate of reporting level (%)</c:v>
                </c:pt>
              </c:strCache>
            </c:strRef>
          </c:tx>
          <c:spPr>
            <a:solidFill>
              <a:schemeClr val="accent1"/>
            </a:solidFill>
            <a:ln>
              <a:noFill/>
            </a:ln>
            <a:effectLst/>
          </c:spPr>
          <c:invertIfNegative val="0"/>
          <c:cat>
            <c:strRef>
              <c:f>'Progress Summary '!$B$10:$B$12</c:f>
              <c:strCache>
                <c:ptCount val="3"/>
                <c:pt idx="0">
                  <c:v>Emerging </c:v>
                </c:pt>
                <c:pt idx="1">
                  <c:v>Established </c:v>
                </c:pt>
                <c:pt idx="2">
                  <c:v>Leading </c:v>
                </c:pt>
              </c:strCache>
            </c:strRef>
          </c:cat>
          <c:val>
            <c:numRef>
              <c:f>'Progress Summary '!$H$10:$H$12</c:f>
              <c:numCache>
                <c:formatCode>0.0%</c:formatCode>
                <c:ptCount val="3"/>
                <c:pt idx="0">
                  <c:v>0</c:v>
                </c:pt>
                <c:pt idx="1">
                  <c:v>0</c:v>
                </c:pt>
                <c:pt idx="2">
                  <c:v>0</c:v>
                </c:pt>
              </c:numCache>
            </c:numRef>
          </c:val>
          <c:extLst>
            <c:ext xmlns:c16="http://schemas.microsoft.com/office/drawing/2014/chart" uri="{C3380CC4-5D6E-409C-BE32-E72D297353CC}">
              <c16:uniqueId val="{00000000-E7B3-4053-9703-E4338F2EB30A}"/>
            </c:ext>
          </c:extLst>
        </c:ser>
        <c:dLbls>
          <c:showLegendKey val="0"/>
          <c:showVal val="0"/>
          <c:showCatName val="0"/>
          <c:showSerName val="0"/>
          <c:showPercent val="0"/>
          <c:showBubbleSize val="0"/>
        </c:dLbls>
        <c:gapWidth val="182"/>
        <c:axId val="1381672224"/>
        <c:axId val="1381668384"/>
      </c:barChart>
      <c:catAx>
        <c:axId val="138167222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kern="1200" baseline="0">
                    <a:solidFill>
                      <a:sysClr val="windowText" lastClr="000000">
                        <a:lumMod val="65000"/>
                        <a:lumOff val="35000"/>
                      </a:sysClr>
                    </a:solidFill>
                  </a:rPr>
                  <a:t>Reporting Level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1668384"/>
        <c:crosses val="autoZero"/>
        <c:auto val="1"/>
        <c:lblAlgn val="ctr"/>
        <c:lblOffset val="100"/>
        <c:noMultiLvlLbl val="0"/>
      </c:catAx>
      <c:valAx>
        <c:axId val="138166838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spc="0" baseline="0">
                    <a:solidFill>
                      <a:sysClr val="windowText" lastClr="000000">
                        <a:lumMod val="65000"/>
                        <a:lumOff val="35000"/>
                      </a:sysClr>
                    </a:solidFill>
                  </a:rPr>
                  <a:t>Completion rate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1672224"/>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Completion rate per category (24/25)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'Progress Summary '!$B$14</c:f>
              <c:strCache>
                <c:ptCount val="1"/>
                <c:pt idx="0">
                  <c:v>Completion rate per category (%)</c:v>
                </c:pt>
              </c:strCache>
            </c:strRef>
          </c:tx>
          <c:spPr>
            <a:solidFill>
              <a:schemeClr val="accent1"/>
            </a:solidFill>
            <a:ln>
              <a:noFill/>
            </a:ln>
            <a:effectLst/>
          </c:spPr>
          <c:invertIfNegative val="0"/>
          <c:cat>
            <c:strRef>
              <c:f>'Progress Summary '!$C$9:$G$9</c:f>
              <c:strCache>
                <c:ptCount val="5"/>
                <c:pt idx="0">
                  <c:v>Leadership and governance</c:v>
                </c:pt>
                <c:pt idx="1">
                  <c:v>Teaching, learning and research</c:v>
                </c:pt>
                <c:pt idx="2">
                  <c:v>Estates and operations </c:v>
                </c:pt>
                <c:pt idx="3">
                  <c:v>Partnership and engagement </c:v>
                </c:pt>
                <c:pt idx="4">
                  <c:v>Data collection and reporting</c:v>
                </c:pt>
              </c:strCache>
            </c:strRef>
          </c:cat>
          <c:val>
            <c:numRef>
              <c:f>'Progress Summary '!$C$14:$G$14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9D9-4950-BC87-5856B9F4DDAC}"/>
            </c:ext>
          </c:extLst>
        </c:ser>
        <c:dLbls>
          <c:showLegendKey val="0"/>
          <c:showVal val="0"/>
          <c:showCatName val="0"/>
          <c:showSerName val="0"/>
          <c:showPercent val="0"/>
          <c:showBubbleSize val="0"/>
        </c:dLbls>
        <c:gapWidth val="219"/>
        <c:overlap val="-27"/>
        <c:axId val="763329184"/>
        <c:axId val="763332064"/>
      </c:barChart>
      <c:catAx>
        <c:axId val="763329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332064"/>
        <c:crosses val="autoZero"/>
        <c:auto val="1"/>
        <c:lblAlgn val="ctr"/>
        <c:lblOffset val="100"/>
        <c:noMultiLvlLbl val="0"/>
      </c:catAx>
      <c:valAx>
        <c:axId val="76333206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329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Completion rate per level (25/26)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'Progress Summary '!$H$19</c:f>
              <c:strCache>
                <c:ptCount val="1"/>
                <c:pt idx="0">
                  <c:v>Completion rate of reporting level (%)</c:v>
                </c:pt>
              </c:strCache>
            </c:strRef>
          </c:tx>
          <c:spPr>
            <a:solidFill>
              <a:schemeClr val="accent1"/>
            </a:solidFill>
            <a:ln>
              <a:noFill/>
            </a:ln>
            <a:effectLst/>
          </c:spPr>
          <c:invertIfNegative val="0"/>
          <c:cat>
            <c:strRef>
              <c:f>'Progress Summary '!$B$20:$B$22</c:f>
              <c:strCache>
                <c:ptCount val="3"/>
                <c:pt idx="0">
                  <c:v>Emerging </c:v>
                </c:pt>
                <c:pt idx="1">
                  <c:v>Established </c:v>
                </c:pt>
                <c:pt idx="2">
                  <c:v>Leading </c:v>
                </c:pt>
              </c:strCache>
            </c:strRef>
          </c:cat>
          <c:val>
            <c:numRef>
              <c:f>'Progress Summary '!$H$20:$H$22</c:f>
              <c:numCache>
                <c:formatCode>0.0%</c:formatCode>
                <c:ptCount val="3"/>
                <c:pt idx="0">
                  <c:v>0</c:v>
                </c:pt>
                <c:pt idx="1">
                  <c:v>0</c:v>
                </c:pt>
                <c:pt idx="2">
                  <c:v>0</c:v>
                </c:pt>
              </c:numCache>
            </c:numRef>
          </c:val>
          <c:extLst>
            <c:ext xmlns:c16="http://schemas.microsoft.com/office/drawing/2014/chart" uri="{C3380CC4-5D6E-409C-BE32-E72D297353CC}">
              <c16:uniqueId val="{00000000-E455-4602-B9FE-948CE966FBA0}"/>
            </c:ext>
          </c:extLst>
        </c:ser>
        <c:dLbls>
          <c:showLegendKey val="0"/>
          <c:showVal val="0"/>
          <c:showCatName val="0"/>
          <c:showSerName val="0"/>
          <c:showPercent val="0"/>
          <c:showBubbleSize val="0"/>
        </c:dLbls>
        <c:gapWidth val="182"/>
        <c:axId val="1810549903"/>
        <c:axId val="1810542703"/>
      </c:barChart>
      <c:catAx>
        <c:axId val="18105499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kern="1200" baseline="0">
                    <a:solidFill>
                      <a:sysClr val="windowText" lastClr="000000">
                        <a:lumMod val="65000"/>
                        <a:lumOff val="35000"/>
                      </a:sysClr>
                    </a:solidFill>
                  </a:rPr>
                  <a:t>Reporting Level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10542703"/>
        <c:crosses val="autoZero"/>
        <c:auto val="1"/>
        <c:lblAlgn val="ctr"/>
        <c:lblOffset val="100"/>
        <c:noMultiLvlLbl val="0"/>
      </c:catAx>
      <c:valAx>
        <c:axId val="1810542703"/>
        <c:scaling>
          <c:orientation val="minMax"/>
          <c:max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spc="0" baseline="0">
                    <a:solidFill>
                      <a:sysClr val="windowText" lastClr="000000">
                        <a:lumMod val="65000"/>
                        <a:lumOff val="35000"/>
                      </a:sysClr>
                    </a:solidFill>
                  </a:rPr>
                  <a:t>Completion rate (%)</a:t>
                </a:r>
              </a:p>
            </c:rich>
          </c:tx>
          <c:layout>
            <c:manualLayout>
              <c:xMode val="edge"/>
              <c:yMode val="edge"/>
              <c:x val="0.4147589729215071"/>
              <c:y val="0.871506121771654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10549903"/>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Completion rate per level (26/27)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'Progress Summary '!$H$29</c:f>
              <c:strCache>
                <c:ptCount val="1"/>
                <c:pt idx="0">
                  <c:v>Completion rate of reporting level (%)</c:v>
                </c:pt>
              </c:strCache>
            </c:strRef>
          </c:tx>
          <c:spPr>
            <a:solidFill>
              <a:schemeClr val="accent1"/>
            </a:solidFill>
            <a:ln>
              <a:noFill/>
            </a:ln>
            <a:effectLst/>
          </c:spPr>
          <c:invertIfNegative val="0"/>
          <c:cat>
            <c:strRef>
              <c:f>'Progress Summary '!$B$30:$B$32</c:f>
              <c:strCache>
                <c:ptCount val="3"/>
                <c:pt idx="0">
                  <c:v>Emerging </c:v>
                </c:pt>
                <c:pt idx="1">
                  <c:v>Established </c:v>
                </c:pt>
                <c:pt idx="2">
                  <c:v>Leading </c:v>
                </c:pt>
              </c:strCache>
            </c:strRef>
          </c:cat>
          <c:val>
            <c:numRef>
              <c:f>'Progress Summary '!$H$30:$H$32</c:f>
              <c:numCache>
                <c:formatCode>0.0%</c:formatCode>
                <c:ptCount val="3"/>
                <c:pt idx="0">
                  <c:v>0</c:v>
                </c:pt>
                <c:pt idx="1">
                  <c:v>0</c:v>
                </c:pt>
                <c:pt idx="2">
                  <c:v>0</c:v>
                </c:pt>
              </c:numCache>
            </c:numRef>
          </c:val>
          <c:extLst>
            <c:ext xmlns:c16="http://schemas.microsoft.com/office/drawing/2014/chart" uri="{C3380CC4-5D6E-409C-BE32-E72D297353CC}">
              <c16:uniqueId val="{00000000-F220-4CA5-8E8A-4652344A3536}"/>
            </c:ext>
          </c:extLst>
        </c:ser>
        <c:dLbls>
          <c:showLegendKey val="0"/>
          <c:showVal val="0"/>
          <c:showCatName val="0"/>
          <c:showSerName val="0"/>
          <c:showPercent val="0"/>
          <c:showBubbleSize val="0"/>
        </c:dLbls>
        <c:gapWidth val="182"/>
        <c:axId val="1810541743"/>
        <c:axId val="1810539823"/>
      </c:barChart>
      <c:catAx>
        <c:axId val="181054174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kern="1200" baseline="0">
                    <a:solidFill>
                      <a:sysClr val="windowText" lastClr="000000">
                        <a:lumMod val="65000"/>
                        <a:lumOff val="35000"/>
                      </a:sysClr>
                    </a:solidFill>
                  </a:rPr>
                  <a:t>Reporting Level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10539823"/>
        <c:crosses val="autoZero"/>
        <c:auto val="1"/>
        <c:lblAlgn val="ctr"/>
        <c:lblOffset val="100"/>
        <c:noMultiLvlLbl val="0"/>
      </c:catAx>
      <c:valAx>
        <c:axId val="1810539823"/>
        <c:scaling>
          <c:orientation val="minMax"/>
          <c:max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spc="0" baseline="0">
                    <a:solidFill>
                      <a:sysClr val="windowText" lastClr="000000">
                        <a:lumMod val="65000"/>
                        <a:lumOff val="35000"/>
                      </a:sysClr>
                    </a:solidFill>
                  </a:rPr>
                  <a:t>Completion rate (%)</a:t>
                </a:r>
              </a:p>
            </c:rich>
          </c:tx>
          <c:layout>
            <c:manualLayout>
              <c:xMode val="edge"/>
              <c:yMode val="edge"/>
              <c:x val="0.39022443400396156"/>
              <c:y val="0.8607041388120146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10541743"/>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Completion rate fer level (27/28)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'Progress Summary '!$H$39</c:f>
              <c:strCache>
                <c:ptCount val="1"/>
                <c:pt idx="0">
                  <c:v>Completion rate of reporting level (%)</c:v>
                </c:pt>
              </c:strCache>
            </c:strRef>
          </c:tx>
          <c:spPr>
            <a:solidFill>
              <a:schemeClr val="accent1"/>
            </a:solidFill>
            <a:ln>
              <a:noFill/>
            </a:ln>
            <a:effectLst/>
          </c:spPr>
          <c:invertIfNegative val="0"/>
          <c:cat>
            <c:strRef>
              <c:f>'Progress Summary '!$B$40:$B$42</c:f>
              <c:strCache>
                <c:ptCount val="3"/>
                <c:pt idx="0">
                  <c:v>Emerging </c:v>
                </c:pt>
                <c:pt idx="1">
                  <c:v>Established </c:v>
                </c:pt>
                <c:pt idx="2">
                  <c:v>Leading </c:v>
                </c:pt>
              </c:strCache>
            </c:strRef>
          </c:cat>
          <c:val>
            <c:numRef>
              <c:f>'Progress Summary '!$H$40:$H$42</c:f>
              <c:numCache>
                <c:formatCode>0.0%</c:formatCode>
                <c:ptCount val="3"/>
                <c:pt idx="0">
                  <c:v>0</c:v>
                </c:pt>
                <c:pt idx="1">
                  <c:v>0</c:v>
                </c:pt>
                <c:pt idx="2">
                  <c:v>0</c:v>
                </c:pt>
              </c:numCache>
            </c:numRef>
          </c:val>
          <c:extLst>
            <c:ext xmlns:c16="http://schemas.microsoft.com/office/drawing/2014/chart" uri="{C3380CC4-5D6E-409C-BE32-E72D297353CC}">
              <c16:uniqueId val="{00000000-52E9-4735-A169-8FADE4C2A4F4}"/>
            </c:ext>
          </c:extLst>
        </c:ser>
        <c:dLbls>
          <c:showLegendKey val="0"/>
          <c:showVal val="0"/>
          <c:showCatName val="0"/>
          <c:showSerName val="0"/>
          <c:showPercent val="0"/>
          <c:showBubbleSize val="0"/>
        </c:dLbls>
        <c:gapWidth val="182"/>
        <c:axId val="904817648"/>
        <c:axId val="904821008"/>
      </c:barChart>
      <c:catAx>
        <c:axId val="90481764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kern="1200" baseline="0">
                    <a:solidFill>
                      <a:sysClr val="windowText" lastClr="000000">
                        <a:lumMod val="65000"/>
                        <a:lumOff val="35000"/>
                      </a:sysClr>
                    </a:solidFill>
                  </a:rPr>
                  <a:t>Reporting Level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4821008"/>
        <c:crosses val="autoZero"/>
        <c:auto val="1"/>
        <c:lblAlgn val="ctr"/>
        <c:lblOffset val="100"/>
        <c:noMultiLvlLbl val="0"/>
      </c:catAx>
      <c:valAx>
        <c:axId val="904821008"/>
        <c:scaling>
          <c:orientation val="minMax"/>
          <c:max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spc="0" baseline="0">
                    <a:solidFill>
                      <a:sysClr val="windowText" lastClr="000000">
                        <a:lumMod val="65000"/>
                        <a:lumOff val="35000"/>
                      </a:sysClr>
                    </a:solidFill>
                  </a:rPr>
                  <a:t>Completion rate (%)</a:t>
                </a:r>
              </a:p>
            </c:rich>
          </c:tx>
          <c:layout>
            <c:manualLayout>
              <c:xMode val="edge"/>
              <c:yMode val="edge"/>
              <c:x val="0.38968942600837853"/>
              <c:y val="0.8592073400829516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4817648"/>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Completion rate per level (28/29)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'Progress Summary '!$H$49</c:f>
              <c:strCache>
                <c:ptCount val="1"/>
                <c:pt idx="0">
                  <c:v>Completion rate of reporting level (%)</c:v>
                </c:pt>
              </c:strCache>
            </c:strRef>
          </c:tx>
          <c:spPr>
            <a:solidFill>
              <a:schemeClr val="accent1"/>
            </a:solidFill>
            <a:ln>
              <a:noFill/>
            </a:ln>
            <a:effectLst/>
          </c:spPr>
          <c:invertIfNegative val="0"/>
          <c:cat>
            <c:strRef>
              <c:f>'Progress Summary '!$B$50:$B$52</c:f>
              <c:strCache>
                <c:ptCount val="3"/>
                <c:pt idx="0">
                  <c:v>Emerging </c:v>
                </c:pt>
                <c:pt idx="1">
                  <c:v>Established </c:v>
                </c:pt>
                <c:pt idx="2">
                  <c:v>Leading </c:v>
                </c:pt>
              </c:strCache>
            </c:strRef>
          </c:cat>
          <c:val>
            <c:numRef>
              <c:f>'Progress Summary '!$H$50:$H$52</c:f>
              <c:numCache>
                <c:formatCode>0.0%</c:formatCode>
                <c:ptCount val="3"/>
                <c:pt idx="0">
                  <c:v>0</c:v>
                </c:pt>
                <c:pt idx="1">
                  <c:v>0</c:v>
                </c:pt>
                <c:pt idx="2">
                  <c:v>0</c:v>
                </c:pt>
              </c:numCache>
            </c:numRef>
          </c:val>
          <c:extLst>
            <c:ext xmlns:c16="http://schemas.microsoft.com/office/drawing/2014/chart" uri="{C3380CC4-5D6E-409C-BE32-E72D297353CC}">
              <c16:uniqueId val="{00000000-891B-4021-930C-375041A6D0B0}"/>
            </c:ext>
          </c:extLst>
        </c:ser>
        <c:dLbls>
          <c:showLegendKey val="0"/>
          <c:showVal val="0"/>
          <c:showCatName val="0"/>
          <c:showSerName val="0"/>
          <c:showPercent val="0"/>
          <c:showBubbleSize val="0"/>
        </c:dLbls>
        <c:gapWidth val="182"/>
        <c:axId val="1655876703"/>
        <c:axId val="1655877663"/>
      </c:barChart>
      <c:catAx>
        <c:axId val="16558767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kern="1200" baseline="0">
                    <a:solidFill>
                      <a:sysClr val="windowText" lastClr="000000">
                        <a:lumMod val="65000"/>
                        <a:lumOff val="35000"/>
                      </a:sysClr>
                    </a:solidFill>
                  </a:rPr>
                  <a:t>Reporting Level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5877663"/>
        <c:crosses val="autoZero"/>
        <c:auto val="1"/>
        <c:lblAlgn val="ctr"/>
        <c:lblOffset val="100"/>
        <c:noMultiLvlLbl val="0"/>
      </c:catAx>
      <c:valAx>
        <c:axId val="1655877663"/>
        <c:scaling>
          <c:orientation val="minMax"/>
          <c:max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spc="0" baseline="0">
                    <a:solidFill>
                      <a:sysClr val="windowText" lastClr="000000">
                        <a:lumMod val="65000"/>
                        <a:lumOff val="35000"/>
                      </a:sysClr>
                    </a:solidFill>
                  </a:rPr>
                  <a:t>Completion rate (%)</a:t>
                </a:r>
              </a:p>
            </c:rich>
          </c:tx>
          <c:layout>
            <c:manualLayout>
              <c:xMode val="edge"/>
              <c:yMode val="edge"/>
              <c:x val="0.38419892711740888"/>
              <c:y val="0.8704747329998191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5876703"/>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Completion rate per</a:t>
            </a:r>
            <a:r>
              <a:rPr lang="en-US" baseline="0"/>
              <a:t> catergory (25/26)</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'Progress Summary '!$B$24</c:f>
              <c:strCache>
                <c:ptCount val="1"/>
                <c:pt idx="0">
                  <c:v>Completion rate per category (%)</c:v>
                </c:pt>
              </c:strCache>
            </c:strRef>
          </c:tx>
          <c:spPr>
            <a:solidFill>
              <a:schemeClr val="accent1"/>
            </a:solidFill>
            <a:ln>
              <a:noFill/>
            </a:ln>
            <a:effectLst/>
          </c:spPr>
          <c:invertIfNegative val="0"/>
          <c:cat>
            <c:strRef>
              <c:f>'Progress Summary '!$C$19:$G$19</c:f>
              <c:strCache>
                <c:ptCount val="5"/>
                <c:pt idx="0">
                  <c:v>Leadership and governance</c:v>
                </c:pt>
                <c:pt idx="1">
                  <c:v>Teaching, learning and research</c:v>
                </c:pt>
                <c:pt idx="2">
                  <c:v>Estates and operations </c:v>
                </c:pt>
                <c:pt idx="3">
                  <c:v>Partnership and engagement </c:v>
                </c:pt>
                <c:pt idx="4">
                  <c:v>Data collection and reporting</c:v>
                </c:pt>
              </c:strCache>
            </c:strRef>
          </c:cat>
          <c:val>
            <c:numRef>
              <c:f>'Progress Summary '!$C$24:$G$24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72E-4CBE-898D-2EE91B3E897A}"/>
            </c:ext>
          </c:extLst>
        </c:ser>
        <c:dLbls>
          <c:showLegendKey val="0"/>
          <c:showVal val="0"/>
          <c:showCatName val="0"/>
          <c:showSerName val="0"/>
          <c:showPercent val="0"/>
          <c:showBubbleSize val="0"/>
        </c:dLbls>
        <c:gapWidth val="219"/>
        <c:overlap val="-27"/>
        <c:axId val="1825296191"/>
        <c:axId val="1825294271"/>
      </c:barChart>
      <c:catAx>
        <c:axId val="1825296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5294271"/>
        <c:crosses val="autoZero"/>
        <c:auto val="1"/>
        <c:lblAlgn val="ctr"/>
        <c:lblOffset val="100"/>
        <c:noMultiLvlLbl val="0"/>
      </c:catAx>
      <c:valAx>
        <c:axId val="182529427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529619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Completion rate per catergory (26/27)</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'Progress Summary '!$B$34</c:f>
              <c:strCache>
                <c:ptCount val="1"/>
                <c:pt idx="0">
                  <c:v>Completion rate per category (%)</c:v>
                </c:pt>
              </c:strCache>
            </c:strRef>
          </c:tx>
          <c:spPr>
            <a:solidFill>
              <a:schemeClr val="accent1"/>
            </a:solidFill>
            <a:ln>
              <a:noFill/>
            </a:ln>
            <a:effectLst/>
          </c:spPr>
          <c:invertIfNegative val="0"/>
          <c:cat>
            <c:strRef>
              <c:f>'Progress Summary '!$C$29:$G$29</c:f>
              <c:strCache>
                <c:ptCount val="5"/>
                <c:pt idx="0">
                  <c:v>Leadership and governance</c:v>
                </c:pt>
                <c:pt idx="1">
                  <c:v>Teaching, learning and research</c:v>
                </c:pt>
                <c:pt idx="2">
                  <c:v>Estates and operations </c:v>
                </c:pt>
                <c:pt idx="3">
                  <c:v>Partnership and engagement </c:v>
                </c:pt>
                <c:pt idx="4">
                  <c:v>Data collection and reporting</c:v>
                </c:pt>
              </c:strCache>
            </c:strRef>
          </c:cat>
          <c:val>
            <c:numRef>
              <c:f>'Progress Summary '!$C$34:$G$34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94C-4099-AE7C-074BBA5322DF}"/>
            </c:ext>
          </c:extLst>
        </c:ser>
        <c:dLbls>
          <c:showLegendKey val="0"/>
          <c:showVal val="0"/>
          <c:showCatName val="0"/>
          <c:showSerName val="0"/>
          <c:showPercent val="0"/>
          <c:showBubbleSize val="0"/>
        </c:dLbls>
        <c:gapWidth val="219"/>
        <c:overlap val="-27"/>
        <c:axId val="1627084559"/>
        <c:axId val="1627080719"/>
      </c:barChart>
      <c:catAx>
        <c:axId val="16270845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7080719"/>
        <c:crosses val="autoZero"/>
        <c:auto val="1"/>
        <c:lblAlgn val="ctr"/>
        <c:lblOffset val="100"/>
        <c:noMultiLvlLbl val="0"/>
      </c:catAx>
      <c:valAx>
        <c:axId val="162708071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70845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Completion rate per catergory (27/28)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'Progress Summary '!$B$44</c:f>
              <c:strCache>
                <c:ptCount val="1"/>
                <c:pt idx="0">
                  <c:v>Completion rate per category (%)</c:v>
                </c:pt>
              </c:strCache>
            </c:strRef>
          </c:tx>
          <c:spPr>
            <a:solidFill>
              <a:schemeClr val="accent1"/>
            </a:solidFill>
            <a:ln>
              <a:noFill/>
            </a:ln>
            <a:effectLst/>
          </c:spPr>
          <c:invertIfNegative val="0"/>
          <c:cat>
            <c:strRef>
              <c:f>'Progress Summary '!$C$39:$G$39</c:f>
              <c:strCache>
                <c:ptCount val="5"/>
                <c:pt idx="0">
                  <c:v>Leadership and governance</c:v>
                </c:pt>
                <c:pt idx="1">
                  <c:v>Teaching, learning and research</c:v>
                </c:pt>
                <c:pt idx="2">
                  <c:v>Estates and operations </c:v>
                </c:pt>
                <c:pt idx="3">
                  <c:v>Partnership and engagement </c:v>
                </c:pt>
                <c:pt idx="4">
                  <c:v>Data collection and reporting</c:v>
                </c:pt>
              </c:strCache>
            </c:strRef>
          </c:cat>
          <c:val>
            <c:numRef>
              <c:f>'Progress Summary '!$C$44:$G$44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32C-4DC8-9DF9-A00E574D63F5}"/>
            </c:ext>
          </c:extLst>
        </c:ser>
        <c:dLbls>
          <c:showLegendKey val="0"/>
          <c:showVal val="0"/>
          <c:showCatName val="0"/>
          <c:showSerName val="0"/>
          <c:showPercent val="0"/>
          <c:showBubbleSize val="0"/>
        </c:dLbls>
        <c:gapWidth val="219"/>
        <c:overlap val="-27"/>
        <c:axId val="904824848"/>
        <c:axId val="904836368"/>
      </c:barChart>
      <c:catAx>
        <c:axId val="90482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4836368"/>
        <c:crosses val="autoZero"/>
        <c:auto val="1"/>
        <c:lblAlgn val="ctr"/>
        <c:lblOffset val="100"/>
        <c:noMultiLvlLbl val="0"/>
      </c:catAx>
      <c:valAx>
        <c:axId val="90483636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48248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Completion rate per catergory (28/29)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'Progress Summary '!$B$54</c:f>
              <c:strCache>
                <c:ptCount val="1"/>
                <c:pt idx="0">
                  <c:v>Completion rate per category (%)</c:v>
                </c:pt>
              </c:strCache>
            </c:strRef>
          </c:tx>
          <c:spPr>
            <a:solidFill>
              <a:schemeClr val="accent1"/>
            </a:solidFill>
            <a:ln>
              <a:noFill/>
            </a:ln>
            <a:effectLst/>
          </c:spPr>
          <c:invertIfNegative val="0"/>
          <c:cat>
            <c:strRef>
              <c:f>'Progress Summary '!$C$49:$G$49</c:f>
              <c:strCache>
                <c:ptCount val="5"/>
                <c:pt idx="0">
                  <c:v>Leadership and governance</c:v>
                </c:pt>
                <c:pt idx="1">
                  <c:v>Teaching, learning and research</c:v>
                </c:pt>
                <c:pt idx="2">
                  <c:v>Estates and operations </c:v>
                </c:pt>
                <c:pt idx="3">
                  <c:v>Partnership and engagement </c:v>
                </c:pt>
                <c:pt idx="4">
                  <c:v>Data collection and reporting</c:v>
                </c:pt>
              </c:strCache>
            </c:strRef>
          </c:cat>
          <c:val>
            <c:numRef>
              <c:f>'Progress Summary '!$C$54:$G$54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6F8-42F0-AFF6-9B2293CC0EA8}"/>
            </c:ext>
          </c:extLst>
        </c:ser>
        <c:dLbls>
          <c:showLegendKey val="0"/>
          <c:showVal val="0"/>
          <c:showCatName val="0"/>
          <c:showSerName val="0"/>
          <c:showPercent val="0"/>
          <c:showBubbleSize val="0"/>
        </c:dLbls>
        <c:gapWidth val="219"/>
        <c:overlap val="-27"/>
        <c:axId val="914746272"/>
        <c:axId val="914746752"/>
      </c:barChart>
      <c:catAx>
        <c:axId val="914746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4746752"/>
        <c:crosses val="autoZero"/>
        <c:auto val="1"/>
        <c:lblAlgn val="ctr"/>
        <c:lblOffset val="100"/>
        <c:noMultiLvlLbl val="0"/>
      </c:catAx>
      <c:valAx>
        <c:axId val="9147467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4746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311150</xdr:colOff>
      <xdr:row>1</xdr:row>
      <xdr:rowOff>0</xdr:rowOff>
    </xdr:from>
    <xdr:to>
      <xdr:col>1</xdr:col>
      <xdr:colOff>1800225</xdr:colOff>
      <xdr:row>5</xdr:row>
      <xdr:rowOff>257810</xdr:rowOff>
    </xdr:to>
    <xdr:pic>
      <xdr:nvPicPr>
        <xdr:cNvPr id="2" name="Picture 1" descr="Association of Colleges (AoC) - UK Skills Partnership">
          <a:extLst>
            <a:ext uri="{FF2B5EF4-FFF2-40B4-BE49-F238E27FC236}">
              <a16:creationId xmlns:a16="http://schemas.microsoft.com/office/drawing/2014/main" id="{D49F3E63-60B0-9A7D-392A-63F6C859D1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800" t="21440" r="7359" b="22240"/>
        <a:stretch>
          <a:fillRect/>
        </a:stretch>
      </xdr:blipFill>
      <xdr:spPr bwMode="auto">
        <a:xfrm>
          <a:off x="916268" y="179294"/>
          <a:ext cx="1485900" cy="971812"/>
        </a:xfrm>
        <a:prstGeom prst="rect">
          <a:avLst/>
        </a:prstGeom>
        <a:noFill/>
        <a:ln>
          <a:noFill/>
        </a:ln>
      </xdr:spPr>
    </xdr:pic>
    <xdr:clientData/>
  </xdr:twoCellAnchor>
  <xdr:twoCellAnchor editAs="oneCell">
    <xdr:from>
      <xdr:col>1</xdr:col>
      <xdr:colOff>1912856</xdr:colOff>
      <xdr:row>0</xdr:row>
      <xdr:rowOff>142501</xdr:rowOff>
    </xdr:from>
    <xdr:to>
      <xdr:col>2</xdr:col>
      <xdr:colOff>2793658</xdr:colOff>
      <xdr:row>5</xdr:row>
      <xdr:rowOff>140820</xdr:rowOff>
    </xdr:to>
    <xdr:pic>
      <xdr:nvPicPr>
        <xdr:cNvPr id="4" name="Picture 3" descr="A blue text with a white background&#10;&#10;Description automatically generated">
          <a:extLst>
            <a:ext uri="{FF2B5EF4-FFF2-40B4-BE49-F238E27FC236}">
              <a16:creationId xmlns:a16="http://schemas.microsoft.com/office/drawing/2014/main" id="{10E147BF-1994-8668-AA6E-067845AA88A2}"/>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val="0"/>
            </a:ext>
          </a:extLst>
        </a:blip>
        <a:srcRect t="6377" b="13954"/>
        <a:stretch/>
      </xdr:blipFill>
      <xdr:spPr>
        <a:xfrm>
          <a:off x="1912856" y="142501"/>
          <a:ext cx="2889830" cy="8916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525462</xdr:colOff>
      <xdr:row>1</xdr:row>
      <xdr:rowOff>220662</xdr:rowOff>
    </xdr:from>
    <xdr:to>
      <xdr:col>15</xdr:col>
      <xdr:colOff>115887</xdr:colOff>
      <xdr:row>6</xdr:row>
      <xdr:rowOff>325437</xdr:rowOff>
    </xdr:to>
    <xdr:graphicFrame macro="">
      <xdr:nvGraphicFramePr>
        <xdr:cNvPr id="121" name="Chart 120">
          <a:extLst>
            <a:ext uri="{FF2B5EF4-FFF2-40B4-BE49-F238E27FC236}">
              <a16:creationId xmlns:a16="http://schemas.microsoft.com/office/drawing/2014/main" id="{B6D850F7-D87C-A0DD-1C75-2B33BDD029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438149</xdr:colOff>
      <xdr:row>16</xdr:row>
      <xdr:rowOff>87312</xdr:rowOff>
    </xdr:from>
    <xdr:to>
      <xdr:col>15</xdr:col>
      <xdr:colOff>15875</xdr:colOff>
      <xdr:row>24</xdr:row>
      <xdr:rowOff>158750</xdr:rowOff>
    </xdr:to>
    <xdr:graphicFrame macro="">
      <xdr:nvGraphicFramePr>
        <xdr:cNvPr id="122" name="Chart 121">
          <a:extLst>
            <a:ext uri="{FF2B5EF4-FFF2-40B4-BE49-F238E27FC236}">
              <a16:creationId xmlns:a16="http://schemas.microsoft.com/office/drawing/2014/main" id="{7C1CFD3B-FFAF-7C84-BF7C-E8FE0A3A95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517524</xdr:colOff>
      <xdr:row>26</xdr:row>
      <xdr:rowOff>26987</xdr:rowOff>
    </xdr:from>
    <xdr:to>
      <xdr:col>15</xdr:col>
      <xdr:colOff>117474</xdr:colOff>
      <xdr:row>34</xdr:row>
      <xdr:rowOff>76200</xdr:rowOff>
    </xdr:to>
    <xdr:graphicFrame macro="">
      <xdr:nvGraphicFramePr>
        <xdr:cNvPr id="123" name="Chart 122">
          <a:extLst>
            <a:ext uri="{FF2B5EF4-FFF2-40B4-BE49-F238E27FC236}">
              <a16:creationId xmlns:a16="http://schemas.microsoft.com/office/drawing/2014/main" id="{23D0F5D1-4F40-3881-33AB-E84715FC7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552450</xdr:colOff>
      <xdr:row>36</xdr:row>
      <xdr:rowOff>141287</xdr:rowOff>
    </xdr:from>
    <xdr:to>
      <xdr:col>15</xdr:col>
      <xdr:colOff>130175</xdr:colOff>
      <xdr:row>44</xdr:row>
      <xdr:rowOff>180975</xdr:rowOff>
    </xdr:to>
    <xdr:graphicFrame macro="">
      <xdr:nvGraphicFramePr>
        <xdr:cNvPr id="124" name="Chart 123">
          <a:extLst>
            <a:ext uri="{FF2B5EF4-FFF2-40B4-BE49-F238E27FC236}">
              <a16:creationId xmlns:a16="http://schemas.microsoft.com/office/drawing/2014/main" id="{CCAFB89A-8BEB-166E-F437-A6857BC5B8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438150</xdr:colOff>
      <xdr:row>47</xdr:row>
      <xdr:rowOff>7937</xdr:rowOff>
    </xdr:from>
    <xdr:to>
      <xdr:col>14</xdr:col>
      <xdr:colOff>914400</xdr:colOff>
      <xdr:row>54</xdr:row>
      <xdr:rowOff>161925</xdr:rowOff>
    </xdr:to>
    <xdr:graphicFrame macro="">
      <xdr:nvGraphicFramePr>
        <xdr:cNvPr id="125" name="Chart 124">
          <a:extLst>
            <a:ext uri="{FF2B5EF4-FFF2-40B4-BE49-F238E27FC236}">
              <a16:creationId xmlns:a16="http://schemas.microsoft.com/office/drawing/2014/main" id="{991B08D3-5078-3B42-8A31-81152CA298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304800</xdr:colOff>
      <xdr:row>15</xdr:row>
      <xdr:rowOff>198438</xdr:rowOff>
    </xdr:from>
    <xdr:to>
      <xdr:col>23</xdr:col>
      <xdr:colOff>28575</xdr:colOff>
      <xdr:row>24</xdr:row>
      <xdr:rowOff>95250</xdr:rowOff>
    </xdr:to>
    <xdr:graphicFrame macro="">
      <xdr:nvGraphicFramePr>
        <xdr:cNvPr id="126" name="Chart 125">
          <a:extLst>
            <a:ext uri="{FF2B5EF4-FFF2-40B4-BE49-F238E27FC236}">
              <a16:creationId xmlns:a16="http://schemas.microsoft.com/office/drawing/2014/main" id="{43A2EBB1-E946-7EE8-19F3-50F1E582FD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355599</xdr:colOff>
      <xdr:row>25</xdr:row>
      <xdr:rowOff>163512</xdr:rowOff>
    </xdr:from>
    <xdr:to>
      <xdr:col>23</xdr:col>
      <xdr:colOff>76199</xdr:colOff>
      <xdr:row>34</xdr:row>
      <xdr:rowOff>9525</xdr:rowOff>
    </xdr:to>
    <xdr:graphicFrame macro="">
      <xdr:nvGraphicFramePr>
        <xdr:cNvPr id="128" name="Chart 127">
          <a:extLst>
            <a:ext uri="{FF2B5EF4-FFF2-40B4-BE49-F238E27FC236}">
              <a16:creationId xmlns:a16="http://schemas.microsoft.com/office/drawing/2014/main" id="{F4BE0E46-7130-A27C-0266-FA05F574B1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358775</xdr:colOff>
      <xdr:row>36</xdr:row>
      <xdr:rowOff>17464</xdr:rowOff>
    </xdr:from>
    <xdr:to>
      <xdr:col>23</xdr:col>
      <xdr:colOff>95250</xdr:colOff>
      <xdr:row>44</xdr:row>
      <xdr:rowOff>114301</xdr:rowOff>
    </xdr:to>
    <xdr:graphicFrame macro="">
      <xdr:nvGraphicFramePr>
        <xdr:cNvPr id="129" name="Chart 128">
          <a:extLst>
            <a:ext uri="{FF2B5EF4-FFF2-40B4-BE49-F238E27FC236}">
              <a16:creationId xmlns:a16="http://schemas.microsoft.com/office/drawing/2014/main" id="{82FE81CB-488E-6ED5-BF69-B5CFD24076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12699</xdr:colOff>
      <xdr:row>46</xdr:row>
      <xdr:rowOff>30162</xdr:rowOff>
    </xdr:from>
    <xdr:to>
      <xdr:col>23</xdr:col>
      <xdr:colOff>123824</xdr:colOff>
      <xdr:row>54</xdr:row>
      <xdr:rowOff>139700</xdr:rowOff>
    </xdr:to>
    <xdr:graphicFrame macro="">
      <xdr:nvGraphicFramePr>
        <xdr:cNvPr id="130" name="Chart 129">
          <a:extLst>
            <a:ext uri="{FF2B5EF4-FFF2-40B4-BE49-F238E27FC236}">
              <a16:creationId xmlns:a16="http://schemas.microsoft.com/office/drawing/2014/main" id="{A1E4FD34-D029-47DF-5744-E17AA15680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596339</xdr:colOff>
      <xdr:row>6</xdr:row>
      <xdr:rowOff>575795</xdr:rowOff>
    </xdr:from>
    <xdr:to>
      <xdr:col>15</xdr:col>
      <xdr:colOff>196102</xdr:colOff>
      <xdr:row>15</xdr:row>
      <xdr:rowOff>6910</xdr:rowOff>
    </xdr:to>
    <xdr:graphicFrame macro="">
      <xdr:nvGraphicFramePr>
        <xdr:cNvPr id="3" name="Chart 2">
          <a:extLst>
            <a:ext uri="{FF2B5EF4-FFF2-40B4-BE49-F238E27FC236}">
              <a16:creationId xmlns:a16="http://schemas.microsoft.com/office/drawing/2014/main" id="{52B9C055-39A2-1178-6B1D-7081FF7EBC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126439</xdr:colOff>
      <xdr:row>6</xdr:row>
      <xdr:rowOff>530971</xdr:rowOff>
    </xdr:from>
    <xdr:to>
      <xdr:col>23</xdr:col>
      <xdr:colOff>182469</xdr:colOff>
      <xdr:row>14</xdr:row>
      <xdr:rowOff>118968</xdr:rowOff>
    </xdr:to>
    <xdr:graphicFrame macro="">
      <xdr:nvGraphicFramePr>
        <xdr:cNvPr id="6" name="Chart 5">
          <a:extLst>
            <a:ext uri="{FF2B5EF4-FFF2-40B4-BE49-F238E27FC236}">
              <a16:creationId xmlns:a16="http://schemas.microsoft.com/office/drawing/2014/main" id="{4891AEC2-1C3B-29D1-64E0-AB6FDC656D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7E7539-DA76-4BA8-A860-A37C9C0EB9A0}" name="Table1" displayName="Table1" ref="B4:R12" totalsRowShown="0" headerRowDxfId="714" dataDxfId="713" tableBorderDxfId="712">
  <autoFilter ref="B4:R12" xr:uid="{637E7539-DA76-4BA8-A860-A37C9C0EB9A0}"/>
  <tableColumns count="17">
    <tableColumn id="1" xr3:uid="{CAFB9CFB-A7A3-413C-8DE8-59CF4E3AB5D0}" name="LEVEL" dataDxfId="711"/>
    <tableColumn id="2" xr3:uid="{271CBD23-7830-4316-9372-097BC44B1521}" name="INITIATIVE" dataDxfId="710"/>
    <tableColumn id="3" xr3:uid="{3B410C9F-C5E0-45BD-A967-1D32F6AF9FB4}" name="ACTIONS" dataDxfId="709"/>
    <tableColumn id="4" xr3:uid="{98695C8E-B114-4534-8490-33FF52525C29}" name="WHY DO IT?" dataDxfId="708"/>
    <tableColumn id="7" xr3:uid="{3F6A9E06-92A4-480B-A649-55C3C289EA62}" name="HOW LONG WILL IT TAKE" dataDxfId="707"/>
    <tableColumn id="5" xr3:uid="{7A6FEB09-2918-4624-934E-60F56C06C38D}" name="HOW MUCH WILL IT COST" dataDxfId="642"/>
    <tableColumn id="9" xr3:uid="{31D7F0C6-4F55-4911-9164-5E50C63E9642}" name="PRIORITY " dataDxfId="706"/>
    <tableColumn id="20" xr3:uid="{12BDBB36-9C7B-4BAC-A67A-7350CCFE69F7}" name="COMMENT" dataDxfId="705"/>
    <tableColumn id="10" xr3:uid="{23865FBF-BC48-4568-BA70-950C3A14B216}" name="PROGRESS" dataDxfId="704"/>
    <tableColumn id="11" xr3:uid="{09F94496-B00D-4CD0-B71C-AE7470919396}" name="UPDATE (25/26" dataDxfId="703"/>
    <tableColumn id="17" xr3:uid="{16742BC6-C2B7-4B50-960B-2C74B3352648}" name="PROGRESS (25/26" dataDxfId="702"/>
    <tableColumn id="18" xr3:uid="{F6535426-48A5-4D15-B9DA-85E34990296C}" name="UPDATE (26/27)" dataDxfId="701"/>
    <tableColumn id="13" xr3:uid="{85FB269D-E8A9-486C-982B-1B2F2A411EB5}" name="PROGRESS (26/27)" dataDxfId="700"/>
    <tableColumn id="19" xr3:uid="{C1976E93-AC90-4F6B-93E8-09383D11F4A9}" name="UPDATE (27/28)" dataDxfId="699"/>
    <tableColumn id="14" xr3:uid="{3E132360-8BAB-4C04-9AEA-77A1C0917B6B}" name="PROGRESS (27/28" dataDxfId="698"/>
    <tableColumn id="15" xr3:uid="{B3936746-F56C-4920-936B-583339A792D0}" name="UPDATE (28/29)" dataDxfId="697"/>
    <tableColumn id="12" xr3:uid="{A87177F5-FE17-4093-B6DD-45687C64E017}" name="PROGRESS (28/29)" dataDxfId="69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5E391D-D2A6-448D-8216-2873DD63485C}" name="Table8" displayName="Table8" ref="B3:S11" totalsRowShown="0" tableBorderDxfId="695">
  <autoFilter ref="B3:S11" xr:uid="{925E391D-D2A6-448D-8216-2873DD63485C}"/>
  <tableColumns count="18">
    <tableColumn id="1" xr3:uid="{A28E18BB-0C6A-49BD-9AD2-07956AA2F464}" name="LEVEL" dataDxfId="694"/>
    <tableColumn id="2" xr3:uid="{4B7AA47D-3179-4C8F-BD73-DBD7D62F4404}" name="INITIATIVE" dataDxfId="693"/>
    <tableColumn id="3" xr3:uid="{2FB6806F-8077-44D9-9465-CE9B257186E6}" name="ACTIONS" dataDxfId="692"/>
    <tableColumn id="4" xr3:uid="{AC014854-A2F4-4A7A-8D0D-E3CA07EF5327}" name="WHY DO IT?" dataDxfId="691"/>
    <tableColumn id="5" xr3:uid="{A5E57F6D-C888-4520-805A-ECED69FA104A}" name="RESPONSIBLE" dataDxfId="690"/>
    <tableColumn id="7" xr3:uid="{AF9A5B5A-CFD9-4858-8E48-B199687B2120}" name="HOW LONG WILL IT TAKE" dataDxfId="689"/>
    <tableColumn id="6" xr3:uid="{165FCA97-42FB-4828-B6B6-0E05C16161E4}" name="HOW MUCH WILL IT COST" dataDxfId="641"/>
    <tableColumn id="9" xr3:uid="{41616FDB-38C0-4753-B655-DFDEFFD8F50D}" name="PRIORITY " dataDxfId="688"/>
    <tableColumn id="16" xr3:uid="{64F67CF6-066B-4C81-B7CC-8B5598F06A07}" name="COMMENTS"/>
    <tableColumn id="10" xr3:uid="{EE6C8CE7-D21D-474E-B116-7B1166C0E6D4}" name="PROGRESS" dataDxfId="687"/>
    <tableColumn id="11" xr3:uid="{004A9947-D92D-40DC-B1CB-780CA0DD3163}" name="UPDATE (25/26" dataDxfId="686"/>
    <tableColumn id="13" xr3:uid="{54C4593B-C09C-4EC6-8734-9A7ECFF3DFDE}" name="PROGRESS (25/26" dataDxfId="685"/>
    <tableColumn id="14" xr3:uid="{71DFB19A-6AE8-48D8-941F-549A127407B9}" name="UPDATE (26/27)" dataDxfId="684"/>
    <tableColumn id="19" xr3:uid="{4D3CFF08-30A7-418E-88AD-6A592C967319}" name="PROGRESS (26/27)" dataDxfId="683"/>
    <tableColumn id="18" xr3:uid="{5B440219-E86C-49C7-9CD5-DEBE13210FB0}" name="UPDATE (27/28)" dataDxfId="682"/>
    <tableColumn id="17" xr3:uid="{F382AB59-AF09-4703-88A1-D6F1650A3EE6}" name="PROGRESS (27/28" dataDxfId="681"/>
    <tableColumn id="15" xr3:uid="{6BAAEDB5-3DC6-4C7A-B78E-BC14BD2FC4B0}" name="UPDATE (28/29)" dataDxfId="680"/>
    <tableColumn id="12" xr3:uid="{6CC8A133-9852-4416-9C4C-D5E9ADE1888E}" name="PROGRESS (28/29)" dataDxfId="679"/>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BFCD835-9B71-4ABA-9709-891E661C2AD5}" name="Table6" displayName="Table6" ref="B3:S12" totalsRowShown="0" tableBorderDxfId="678">
  <autoFilter ref="B3:S12" xr:uid="{3BFCD835-9B71-4ABA-9709-891E661C2AD5}"/>
  <tableColumns count="18">
    <tableColumn id="1" xr3:uid="{8808CFFB-1AB4-4B6F-A8A6-B9361B519FA5}" name="LEVEL" dataDxfId="677"/>
    <tableColumn id="2" xr3:uid="{EDE1BA3C-C617-4038-B2C2-3C72DB801F6C}" name="INITIATIVE" dataDxfId="676"/>
    <tableColumn id="3" xr3:uid="{3056C2FF-BC61-4420-9A8E-5171D7C23E03}" name="ACTIONS"/>
    <tableColumn id="4" xr3:uid="{9213BA19-F11F-4AFE-9B63-3D6066CE2475}" name="WHY DO IT?" dataDxfId="675"/>
    <tableColumn id="5" xr3:uid="{EE8836C9-87A4-4C88-A720-354A8F9A0BE2}" name="RESPONSIBLE" dataDxfId="674"/>
    <tableColumn id="7" xr3:uid="{D6D6089A-9E50-447C-9F00-328B5AF65380}" name="HOW LONG WILL IT TAKE" dataDxfId="673"/>
    <tableColumn id="6" xr3:uid="{57C1DB5E-1A59-43E2-9038-A6CA23C2561B}" name="HOW MUCH WILL IT COST" dataDxfId="640"/>
    <tableColumn id="9" xr3:uid="{024036D5-A092-43B1-8AE5-AC67A72EAA10}" name="PRIORITY " dataDxfId="672"/>
    <tableColumn id="19" xr3:uid="{D904C5C9-4C63-460C-8867-B928E66A2B1C}" name="COMMENTS" dataDxfId="671"/>
    <tableColumn id="10" xr3:uid="{37436075-2DC3-40A6-83DC-29A366D107A2}" name="PROGRESS" dataDxfId="670"/>
    <tableColumn id="11" xr3:uid="{3323F8E0-CC9B-491A-A4C7-91A92F60AA33}" name="UPDATE (25/26"/>
    <tableColumn id="15" xr3:uid="{E72810CD-9D79-49AA-8DEC-C72C211EAD65}" name="PROGRESS (25/26"/>
    <tableColumn id="14" xr3:uid="{1C065B4F-0D80-4E77-ADC0-4CB23649592A}" name="UPDATE (26/27)"/>
    <tableColumn id="18" xr3:uid="{B8E5FD47-9749-4579-896D-F534BC7657F8}" name="PROGRESS (26/27)"/>
    <tableColumn id="17" xr3:uid="{92C0152E-859F-4912-9593-2340F1F43953}" name="UPDATE (27/28)"/>
    <tableColumn id="13" xr3:uid="{0E673A48-A569-49B7-91D9-F998978801E9}" name="PROGRESS (27/28"/>
    <tableColumn id="16" xr3:uid="{5E57CB9D-A427-447E-B508-04C6BBB68E51}" name="UPDATE (28/29)"/>
    <tableColumn id="12" xr3:uid="{441F1B97-3A50-425A-8AC3-F2A6929491C3}" name="PROGRESS (28/29)"/>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159278A-05F3-49A1-94D7-FC67C3687032}" name="Table9" displayName="Table9" ref="B3:S12" totalsRowShown="0" headerRowBorderDxfId="669" tableBorderDxfId="668">
  <autoFilter ref="B3:S12" xr:uid="{0159278A-05F3-49A1-94D7-FC67C3687032}"/>
  <tableColumns count="18">
    <tableColumn id="1" xr3:uid="{05BB1A36-CC8E-4313-A450-A47868EA0954}" name="LEVEL" dataDxfId="667"/>
    <tableColumn id="2" xr3:uid="{A7E87091-7481-49DE-A333-DBAC3006133F}" name="INITIATIVE" dataDxfId="666"/>
    <tableColumn id="3" xr3:uid="{CC61B60D-5A7B-4AF6-87BB-ADC59EC088EA}" name="ACTIONS"/>
    <tableColumn id="4" xr3:uid="{66CFD4E8-2FBB-406C-AEDA-EB0BFD18AFA1}" name="WHY DO IT?" dataDxfId="665"/>
    <tableColumn id="5" xr3:uid="{10473C5B-ABE7-477E-9A94-B2917224DC0B}" name="RESPONSIBLE" dataDxfId="664"/>
    <tableColumn id="7" xr3:uid="{8AEDAF20-A233-4E01-A5F2-AADFECE9A2A7}" name="HOW LONG WILL IT TAKE"/>
    <tableColumn id="6" xr3:uid="{8A345B45-5402-4A88-9566-CC879EE09256}" name="HOW MUCH WILL IT COST"/>
    <tableColumn id="9" xr3:uid="{D42246CB-4E48-490B-9BFC-3DB73875C878}" name="PRIORITY " dataDxfId="663"/>
    <tableColumn id="16" xr3:uid="{251495B1-AF6E-4349-BE4C-61D5904408FE}" name="COMMENTS2"/>
    <tableColumn id="10" xr3:uid="{FF127D27-AEB8-4188-A24D-58F13BFD20FD}" name="PROGRESS" dataDxfId="662"/>
    <tableColumn id="11" xr3:uid="{CF8CEBF9-0934-44DD-AC31-4D3F4023854E}" name="UPDATE (25/26"/>
    <tableColumn id="15" xr3:uid="{E9BB0949-B9A7-4D73-904F-0E5E4A0EDB75}" name="PROGRESS (25/26" dataDxfId="661"/>
    <tableColumn id="19" xr3:uid="{E74AA0F3-46D2-43C9-A17E-2F7CD10733D4}" name="UPDATE (26/27)"/>
    <tableColumn id="18" xr3:uid="{14B08C12-E366-4247-8BBB-522FAA2E6851}" name="PROGRESS (26/27)"/>
    <tableColumn id="17" xr3:uid="{AFF6476B-43BA-4791-845C-FD65DC89FCB4}" name="UPDATE (27/28)"/>
    <tableColumn id="14" xr3:uid="{CBC2D897-8842-423E-83A3-ECEB59E888D6}" name="PROGRESS (27/28" dataDxfId="660"/>
    <tableColumn id="13" xr3:uid="{03FD42B1-FA4C-490D-9AC1-9A4A7A017C68}" name="UPDATE (28/29)" dataDxfId="659"/>
    <tableColumn id="12" xr3:uid="{1364A266-1AE8-49A5-8453-8619B07E1363}" name="PROGRESS (28/29)"/>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DFED2CE-1383-405E-BD41-388DBB11400E}" name="Table10" displayName="Table10" ref="B3:S9" totalsRowShown="0" headerRowDxfId="658" tableBorderDxfId="657">
  <autoFilter ref="B3:S9" xr:uid="{0DFED2CE-1383-405E-BD41-388DBB11400E}"/>
  <tableColumns count="18">
    <tableColumn id="1" xr3:uid="{F8A63478-B991-4570-A8C2-F779E6BEBD57}" name="LEVEL" dataDxfId="656"/>
    <tableColumn id="2" xr3:uid="{058BC738-C1BA-47CD-A30D-93912EF42DF9}" name="INITIATIVE" dataDxfId="655"/>
    <tableColumn id="3" xr3:uid="{5955DB8B-2A3D-4D54-B6B1-7DF464BD8E54}" name="ACTIONS" dataDxfId="654"/>
    <tableColumn id="4" xr3:uid="{742691DF-C568-4D4A-B059-4055CBB41897}" name="WHY DO IT?" dataDxfId="653"/>
    <tableColumn id="5" xr3:uid="{2B18D1C7-C17B-45E4-89C2-151EA5641386}" name="RESPONSIBLE" dataDxfId="652"/>
    <tableColumn id="6" xr3:uid="{73D34EC7-54A2-43C0-B535-FE232FBB94DF}" name="COMMENTS" dataDxfId="651"/>
    <tableColumn id="7" xr3:uid="{A040013A-C29F-422A-8231-4869CFD17721}" name="HOW LONG WILL IT TAKE" dataDxfId="650"/>
    <tableColumn id="8" xr3:uid="{79C7FDCF-C465-4AA8-9A34-4FD45B6B1050}" name="HOW MUCH WILL IT COST" dataDxfId="639"/>
    <tableColumn id="9" xr3:uid="{D5471357-A2BA-435F-B65D-5ADDB4E69C8C}" name="PRIORITY " dataDxfId="637"/>
    <tableColumn id="10" xr3:uid="{DE9CF7AA-4611-4CFC-9FFC-1386AC768C19}" name="PROGRESS" dataDxfId="638"/>
    <tableColumn id="11" xr3:uid="{A111025E-19B1-4C46-8D50-B3CBF938D76D}" name="UPDATE (25/26"/>
    <tableColumn id="18" xr3:uid="{30D51DBC-F94E-417A-865C-F53142168EDA}" name="PROGRESS (25/26" dataDxfId="649"/>
    <tableColumn id="17" xr3:uid="{A2BDEBB5-18F0-4DDE-9BED-CFA5AD66AD9F}" name="UPDATE (26/27)" dataDxfId="648"/>
    <tableColumn id="16" xr3:uid="{BAF4C7C6-4F9E-436C-BE64-BD1EB688483F}" name="PROGRESS (26/27)" dataDxfId="647"/>
    <tableColumn id="15" xr3:uid="{061563D8-199F-4C30-832E-E6FE24A07D9B}" name="UPDATE (27/28)" dataDxfId="646"/>
    <tableColumn id="14" xr3:uid="{7AEB718E-AE4A-4172-82A8-6B09C16BEDA3}" name="PROGRESS (27/28" dataDxfId="645"/>
    <tableColumn id="13" xr3:uid="{6A4A8E0D-2534-4952-BB1B-E3A6136A4B75}" name="UPDATE (28/29)" dataDxfId="644"/>
    <tableColumn id="12" xr3:uid="{2E826CBE-7515-4DF6-9F83-EA4567311949}" name="PROGRESS (28/29)" dataDxfId="643"/>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0CA40-46CD-4598-89DA-7895E0FDD292}">
  <sheetPr codeName="Sheet1">
    <tabColor theme="0" tint="-0.249977111117893"/>
  </sheetPr>
  <dimension ref="B1:J35"/>
  <sheetViews>
    <sheetView topLeftCell="A20" zoomScale="85" zoomScaleNormal="85" workbookViewId="0">
      <selection activeCell="B12" sqref="B12:D15"/>
    </sheetView>
  </sheetViews>
  <sheetFormatPr defaultRowHeight="14.5" x14ac:dyDescent="0.35"/>
  <cols>
    <col min="2" max="2" width="28.81640625" customWidth="1"/>
    <col min="3" max="3" width="45.26953125" customWidth="1"/>
    <col min="4" max="4" width="24.26953125" customWidth="1"/>
    <col min="6" max="6" width="24.81640625" customWidth="1"/>
    <col min="7" max="7" width="41.81640625" customWidth="1"/>
    <col min="9" max="9" width="18.7265625" customWidth="1"/>
    <col min="10" max="10" width="39.7265625" customWidth="1"/>
  </cols>
  <sheetData>
    <row r="1" spans="2:7" x14ac:dyDescent="0.35">
      <c r="B1" s="184"/>
      <c r="C1" s="184"/>
    </row>
    <row r="2" spans="2:7" x14ac:dyDescent="0.35">
      <c r="B2" s="184"/>
      <c r="C2" s="184"/>
    </row>
    <row r="3" spans="2:7" x14ac:dyDescent="0.35">
      <c r="B3" s="184"/>
      <c r="C3" s="184"/>
    </row>
    <row r="4" spans="2:7" x14ac:dyDescent="0.35">
      <c r="B4" s="184"/>
      <c r="C4" s="184"/>
    </row>
    <row r="5" spans="2:7" x14ac:dyDescent="0.35">
      <c r="B5" s="184"/>
      <c r="C5" s="184"/>
    </row>
    <row r="6" spans="2:7" ht="37" customHeight="1" x14ac:dyDescent="0.35">
      <c r="B6" s="184"/>
      <c r="C6" s="184"/>
    </row>
    <row r="7" spans="2:7" ht="27.65" customHeight="1" x14ac:dyDescent="0.35">
      <c r="B7" s="185" t="s">
        <v>0</v>
      </c>
      <c r="C7" s="185"/>
      <c r="D7" s="2"/>
      <c r="E7" s="2"/>
      <c r="F7" s="2"/>
      <c r="G7" s="2"/>
    </row>
    <row r="8" spans="2:7" ht="15.5" x14ac:dyDescent="0.35">
      <c r="B8" s="185" t="s">
        <v>1</v>
      </c>
      <c r="C8" s="185"/>
      <c r="D8" s="2"/>
      <c r="E8" s="2"/>
      <c r="F8" s="2"/>
      <c r="G8" s="2"/>
    </row>
    <row r="9" spans="2:7" ht="15.5" x14ac:dyDescent="0.35">
      <c r="B9" s="185"/>
      <c r="C9" s="185"/>
      <c r="D9" s="2"/>
      <c r="E9" s="2"/>
      <c r="F9" s="2"/>
      <c r="G9" s="2"/>
    </row>
    <row r="10" spans="2:7" ht="15.5" x14ac:dyDescent="0.35">
      <c r="B10" s="1"/>
      <c r="C10" s="2"/>
      <c r="D10" s="2"/>
      <c r="E10" s="2"/>
      <c r="F10" s="2"/>
      <c r="G10" s="2"/>
    </row>
    <row r="11" spans="2:7" ht="17.5" x14ac:dyDescent="0.35">
      <c r="B11" s="204" t="s">
        <v>132</v>
      </c>
      <c r="C11" s="205"/>
      <c r="D11" s="206"/>
      <c r="E11" s="2"/>
      <c r="F11" s="2"/>
      <c r="G11" s="2"/>
    </row>
    <row r="12" spans="2:7" ht="15.5" x14ac:dyDescent="0.35">
      <c r="B12" s="186" t="s">
        <v>145</v>
      </c>
      <c r="C12" s="187"/>
      <c r="D12" s="188"/>
      <c r="E12" s="2"/>
      <c r="F12" s="2"/>
      <c r="G12" s="1"/>
    </row>
    <row r="13" spans="2:7" ht="15.5" x14ac:dyDescent="0.35">
      <c r="B13" s="189"/>
      <c r="C13" s="190"/>
      <c r="D13" s="191"/>
      <c r="E13" s="2"/>
      <c r="F13" s="2"/>
      <c r="G13" s="2"/>
    </row>
    <row r="14" spans="2:7" ht="15.5" x14ac:dyDescent="0.35">
      <c r="B14" s="189"/>
      <c r="C14" s="190"/>
      <c r="D14" s="191"/>
      <c r="E14" s="2"/>
      <c r="F14" s="2"/>
      <c r="G14" s="2"/>
    </row>
    <row r="15" spans="2:7" ht="104.5" customHeight="1" x14ac:dyDescent="0.35">
      <c r="B15" s="192"/>
      <c r="C15" s="193"/>
      <c r="D15" s="194"/>
      <c r="E15" s="2"/>
      <c r="F15" s="2"/>
      <c r="G15" s="2"/>
    </row>
    <row r="16" spans="2:7" ht="15.5" x14ac:dyDescent="0.35">
      <c r="B16" s="2"/>
      <c r="C16" s="2"/>
      <c r="D16" s="2"/>
      <c r="E16" s="2"/>
      <c r="F16" s="2"/>
      <c r="G16" s="2"/>
    </row>
    <row r="17" spans="2:10" ht="17.5" x14ac:dyDescent="0.35">
      <c r="B17" s="204" t="s">
        <v>2</v>
      </c>
      <c r="C17" s="205"/>
      <c r="D17" s="206"/>
      <c r="E17" s="2"/>
      <c r="F17" s="2"/>
      <c r="G17" s="2"/>
    </row>
    <row r="18" spans="2:10" ht="15.5" customHeight="1" x14ac:dyDescent="0.35">
      <c r="B18" s="186" t="s">
        <v>144</v>
      </c>
      <c r="C18" s="187"/>
      <c r="D18" s="188"/>
      <c r="E18" s="2"/>
      <c r="F18" s="2"/>
      <c r="G18" s="2"/>
    </row>
    <row r="19" spans="2:10" ht="15.5" customHeight="1" x14ac:dyDescent="0.35">
      <c r="B19" s="189"/>
      <c r="C19" s="212"/>
      <c r="D19" s="191"/>
      <c r="E19" s="2"/>
      <c r="F19" s="2"/>
      <c r="G19" s="2"/>
    </row>
    <row r="20" spans="2:10" ht="15.5" customHeight="1" x14ac:dyDescent="0.35">
      <c r="B20" s="189"/>
      <c r="C20" s="212"/>
      <c r="D20" s="191"/>
      <c r="E20" s="2"/>
      <c r="F20" s="2"/>
      <c r="G20" s="2"/>
    </row>
    <row r="21" spans="2:10" ht="15.5" customHeight="1" x14ac:dyDescent="0.35">
      <c r="B21" s="189"/>
      <c r="C21" s="212"/>
      <c r="D21" s="191"/>
      <c r="E21" s="2"/>
      <c r="F21" s="2"/>
      <c r="G21" s="2"/>
    </row>
    <row r="22" spans="2:10" ht="15.5" customHeight="1" x14ac:dyDescent="0.35">
      <c r="B22" s="189"/>
      <c r="C22" s="212"/>
      <c r="D22" s="191"/>
      <c r="E22" s="2"/>
      <c r="F22" s="2"/>
      <c r="G22" s="2"/>
    </row>
    <row r="23" spans="2:10" ht="15.5" customHeight="1" x14ac:dyDescent="0.35">
      <c r="B23" s="189"/>
      <c r="C23" s="212"/>
      <c r="D23" s="191"/>
      <c r="E23" s="2"/>
      <c r="F23" s="2"/>
      <c r="G23" s="2"/>
    </row>
    <row r="24" spans="2:10" ht="82" customHeight="1" x14ac:dyDescent="0.35">
      <c r="B24" s="189"/>
      <c r="C24" s="212"/>
      <c r="D24" s="191"/>
      <c r="E24" s="2"/>
      <c r="F24" s="2"/>
      <c r="G24" s="2"/>
    </row>
    <row r="25" spans="2:10" ht="134.5" customHeight="1" x14ac:dyDescent="0.35">
      <c r="B25" s="192" t="s">
        <v>146</v>
      </c>
      <c r="C25" s="193"/>
      <c r="D25" s="194"/>
      <c r="E25" s="2"/>
      <c r="F25" s="2"/>
      <c r="G25" s="2"/>
    </row>
    <row r="26" spans="2:10" ht="15.5" x14ac:dyDescent="0.35">
      <c r="B26" s="2"/>
      <c r="C26" s="2"/>
      <c r="D26" s="2"/>
      <c r="E26" s="2"/>
      <c r="F26" s="2"/>
      <c r="G26" s="2"/>
    </row>
    <row r="27" spans="2:10" ht="18.5" customHeight="1" x14ac:dyDescent="0.35">
      <c r="B27" s="207" t="s">
        <v>3</v>
      </c>
      <c r="C27" s="208"/>
      <c r="D27" s="209"/>
      <c r="E27" s="2"/>
      <c r="F27" s="210" t="s">
        <v>4</v>
      </c>
      <c r="G27" s="211"/>
      <c r="I27" s="210" t="s">
        <v>133</v>
      </c>
      <c r="J27" s="211"/>
    </row>
    <row r="28" spans="2:10" ht="43.5" customHeight="1" x14ac:dyDescent="0.35">
      <c r="B28" s="213" t="s">
        <v>5</v>
      </c>
      <c r="C28" s="183" t="s">
        <v>125</v>
      </c>
      <c r="D28" s="183"/>
      <c r="E28" s="2"/>
      <c r="F28" s="90" t="s">
        <v>6</v>
      </c>
      <c r="G28" s="89" t="s">
        <v>7</v>
      </c>
      <c r="I28" s="200" t="s">
        <v>135</v>
      </c>
      <c r="J28" s="199" t="s">
        <v>136</v>
      </c>
    </row>
    <row r="29" spans="2:10" ht="44.5" customHeight="1" x14ac:dyDescent="0.35">
      <c r="B29" s="199" t="s">
        <v>8</v>
      </c>
      <c r="C29" s="183" t="s">
        <v>143</v>
      </c>
      <c r="D29" s="183"/>
      <c r="E29" s="2"/>
      <c r="F29" s="91" t="s">
        <v>9</v>
      </c>
      <c r="G29" s="89" t="s">
        <v>10</v>
      </c>
      <c r="I29" s="201" t="s">
        <v>53</v>
      </c>
      <c r="J29" s="89" t="s">
        <v>138</v>
      </c>
    </row>
    <row r="30" spans="2:10" ht="44.5" customHeight="1" x14ac:dyDescent="0.35">
      <c r="B30" s="199" t="s">
        <v>11</v>
      </c>
      <c r="C30" s="183" t="s">
        <v>126</v>
      </c>
      <c r="D30" s="183"/>
      <c r="E30" s="2"/>
      <c r="F30" s="197" t="s">
        <v>12</v>
      </c>
      <c r="G30" s="89" t="s">
        <v>13</v>
      </c>
      <c r="I30" s="202" t="s">
        <v>58</v>
      </c>
      <c r="J30" s="199" t="s">
        <v>139</v>
      </c>
    </row>
    <row r="31" spans="2:10" ht="38" customHeight="1" x14ac:dyDescent="0.35">
      <c r="B31" s="199" t="s">
        <v>14</v>
      </c>
      <c r="C31" s="183" t="s">
        <v>142</v>
      </c>
      <c r="D31" s="183"/>
      <c r="E31" s="2"/>
      <c r="F31" s="92" t="s">
        <v>15</v>
      </c>
      <c r="G31" s="89" t="s">
        <v>16</v>
      </c>
      <c r="I31" s="203" t="s">
        <v>134</v>
      </c>
      <c r="J31" s="89" t="s">
        <v>137</v>
      </c>
    </row>
    <row r="32" spans="2:10" ht="35" customHeight="1" x14ac:dyDescent="0.35">
      <c r="B32" s="199" t="s">
        <v>17</v>
      </c>
      <c r="C32" s="183" t="s">
        <v>140</v>
      </c>
      <c r="D32" s="183"/>
      <c r="E32" s="2"/>
      <c r="F32" s="93" t="s">
        <v>18</v>
      </c>
      <c r="G32" s="89" t="s">
        <v>19</v>
      </c>
    </row>
    <row r="33" spans="2:7" ht="35.5" customHeight="1" x14ac:dyDescent="0.35">
      <c r="B33" s="199" t="s">
        <v>20</v>
      </c>
      <c r="C33" s="183" t="s">
        <v>141</v>
      </c>
      <c r="D33" s="183"/>
      <c r="E33" s="2"/>
      <c r="F33" s="94"/>
      <c r="G33" s="87"/>
    </row>
    <row r="34" spans="2:7" ht="36" customHeight="1" x14ac:dyDescent="0.35">
      <c r="B34" s="199" t="s">
        <v>21</v>
      </c>
      <c r="C34" s="183" t="s">
        <v>22</v>
      </c>
      <c r="D34" s="183"/>
      <c r="E34" s="2"/>
      <c r="F34" s="2"/>
      <c r="G34" s="2"/>
    </row>
    <row r="35" spans="2:7" ht="41" customHeight="1" x14ac:dyDescent="0.35">
      <c r="B35" s="199" t="s">
        <v>23</v>
      </c>
      <c r="C35" s="183" t="s">
        <v>24</v>
      </c>
      <c r="D35" s="183"/>
      <c r="E35" s="2"/>
      <c r="F35" s="2"/>
      <c r="G35" s="2"/>
    </row>
  </sheetData>
  <sheetProtection algorithmName="SHA-512" hashValue="6wPDXqod+DuiDl+uw/RALkzrNJ7G481kWSVx1KNvJgoIJ/W/td+MtQ52+Vyk8TCWbp0pXBmJB7gHpwdibUrMmA==" saltValue="I9uDjm3Hgy93fcnFrfwFUA==" spinCount="100000" sheet="1" objects="1" scenarios="1"/>
  <mergeCells count="20">
    <mergeCell ref="I27:J27"/>
    <mergeCell ref="F27:G27"/>
    <mergeCell ref="B25:D25"/>
    <mergeCell ref="B12:D15"/>
    <mergeCell ref="B18:D24"/>
    <mergeCell ref="B27:D27"/>
    <mergeCell ref="B1:C6"/>
    <mergeCell ref="B7:C7"/>
    <mergeCell ref="B8:C8"/>
    <mergeCell ref="B9:C9"/>
    <mergeCell ref="B17:D17"/>
    <mergeCell ref="B11:D11"/>
    <mergeCell ref="C33:D33"/>
    <mergeCell ref="C34:D34"/>
    <mergeCell ref="C35:D35"/>
    <mergeCell ref="C28:D28"/>
    <mergeCell ref="C29:D29"/>
    <mergeCell ref="C30:D30"/>
    <mergeCell ref="C31:D31"/>
    <mergeCell ref="C32:D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29DCC-3BBC-4536-ABFA-0F32644FBBB6}">
  <sheetPr>
    <tabColor theme="9" tint="0.39997558519241921"/>
  </sheetPr>
  <dimension ref="A2:W72"/>
  <sheetViews>
    <sheetView showGridLines="0" tabSelected="1" zoomScale="85" zoomScaleNormal="85" workbookViewId="0">
      <selection activeCell="I3" sqref="I3"/>
    </sheetView>
  </sheetViews>
  <sheetFormatPr defaultColWidth="8.7265625" defaultRowHeight="15.5" x14ac:dyDescent="0.35"/>
  <cols>
    <col min="1" max="1" width="8.6328125" customWidth="1"/>
    <col min="2" max="2" width="18.08984375" style="5" customWidth="1"/>
    <col min="3" max="3" width="15.1796875" style="4" customWidth="1"/>
    <col min="4" max="4" width="15.90625" style="4" customWidth="1"/>
    <col min="5" max="5" width="14.36328125" style="4" customWidth="1"/>
    <col min="6" max="6" width="17.08984375" style="4" customWidth="1"/>
    <col min="7" max="7" width="15.453125" style="4" customWidth="1"/>
    <col min="8" max="8" width="17.7265625" style="4" customWidth="1"/>
    <col min="9" max="9" width="18.1796875" style="4" customWidth="1"/>
    <col min="10" max="10" width="12.81640625" style="4" customWidth="1"/>
    <col min="11" max="11" width="18.7265625" style="4" customWidth="1"/>
    <col min="12" max="12" width="5.7265625" style="4" customWidth="1"/>
    <col min="13" max="13" width="14.1796875" style="4" customWidth="1"/>
    <col min="14" max="14" width="5.453125" style="4" customWidth="1"/>
    <col min="15" max="15" width="14.26953125" style="4" customWidth="1"/>
    <col min="16" max="16" width="5.453125" style="4" customWidth="1"/>
    <col min="17" max="17" width="12.453125" style="4" customWidth="1"/>
    <col min="18" max="18" width="4.90625" style="4" customWidth="1"/>
    <col min="19" max="19" width="12.81640625" customWidth="1"/>
    <col min="20" max="20" width="3.6328125" customWidth="1"/>
    <col min="21" max="21" width="14.08984375" customWidth="1"/>
    <col min="22" max="22" width="4.453125" customWidth="1"/>
    <col min="23" max="23" width="12.1796875" customWidth="1"/>
    <col min="24" max="16384" width="8.7265625" style="4"/>
  </cols>
  <sheetData>
    <row r="2" spans="1:23" ht="31.5" customHeight="1" x14ac:dyDescent="0.3">
      <c r="A2" s="4"/>
      <c r="B2" s="239" t="s">
        <v>25</v>
      </c>
      <c r="C2" s="239"/>
      <c r="D2" s="239"/>
      <c r="E2" s="239"/>
      <c r="F2" s="239"/>
      <c r="G2" s="239"/>
      <c r="H2" s="239"/>
      <c r="S2" s="4"/>
      <c r="T2" s="4"/>
      <c r="U2" s="4"/>
      <c r="V2" s="4"/>
      <c r="W2" s="4"/>
    </row>
    <row r="3" spans="1:23" ht="76.5" customHeight="1" x14ac:dyDescent="0.3">
      <c r="A3" s="4"/>
      <c r="B3" s="238" t="s">
        <v>82</v>
      </c>
      <c r="C3" s="238"/>
      <c r="D3" s="238"/>
      <c r="E3" s="238"/>
      <c r="F3" s="238"/>
      <c r="G3" s="238"/>
      <c r="H3" s="238"/>
      <c r="S3" s="4"/>
      <c r="T3" s="4"/>
      <c r="U3" s="4"/>
      <c r="V3" s="4"/>
      <c r="W3" s="4"/>
    </row>
    <row r="4" spans="1:23" ht="35" customHeight="1" x14ac:dyDescent="0.3">
      <c r="A4" s="4"/>
      <c r="B4" s="3"/>
      <c r="C4" s="3"/>
      <c r="D4" s="3"/>
      <c r="E4" s="3"/>
      <c r="F4" s="3"/>
      <c r="G4" s="3"/>
      <c r="H4" s="3"/>
      <c r="S4" s="4"/>
      <c r="T4" s="4"/>
      <c r="U4" s="4"/>
      <c r="V4" s="4"/>
      <c r="W4" s="4"/>
    </row>
    <row r="5" spans="1:23" s="4" customFormat="1" ht="22" customHeight="1" x14ac:dyDescent="0.3">
      <c r="B5" s="239" t="s">
        <v>81</v>
      </c>
      <c r="C5" s="239"/>
      <c r="D5" s="214" t="s">
        <v>47</v>
      </c>
      <c r="E5" s="214" t="s">
        <v>48</v>
      </c>
      <c r="F5" s="214" t="s">
        <v>49</v>
      </c>
      <c r="G5" s="214" t="s">
        <v>50</v>
      </c>
      <c r="H5" s="214" t="s">
        <v>51</v>
      </c>
      <c r="I5" s="3"/>
    </row>
    <row r="6" spans="1:23" s="4" customFormat="1" ht="44.5" customHeight="1" x14ac:dyDescent="0.3">
      <c r="B6" s="240" t="s">
        <v>130</v>
      </c>
      <c r="C6" s="240"/>
      <c r="D6" s="215">
        <f>H13</f>
        <v>0</v>
      </c>
      <c r="E6" s="215">
        <f>H23</f>
        <v>0</v>
      </c>
      <c r="F6" s="215">
        <f>H33</f>
        <v>0</v>
      </c>
      <c r="G6" s="215">
        <f>H43</f>
        <v>0</v>
      </c>
      <c r="H6" s="215">
        <f>H53</f>
        <v>0</v>
      </c>
      <c r="I6" s="3"/>
    </row>
    <row r="7" spans="1:23" ht="57.5" customHeight="1" thickBot="1" x14ac:dyDescent="0.35">
      <c r="A7" s="4"/>
      <c r="B7" s="3"/>
      <c r="C7" s="3"/>
      <c r="D7" s="3"/>
      <c r="E7" s="3"/>
      <c r="F7" s="3"/>
      <c r="G7" s="3"/>
      <c r="H7" s="3"/>
      <c r="S7" s="4"/>
      <c r="T7" s="4"/>
      <c r="U7" s="4"/>
      <c r="V7" s="4"/>
      <c r="W7" s="4"/>
    </row>
    <row r="8" spans="1:23" ht="23" customHeight="1" thickBot="1" x14ac:dyDescent="0.35">
      <c r="A8" s="4"/>
      <c r="B8" s="235" t="s">
        <v>80</v>
      </c>
      <c r="C8" s="236"/>
      <c r="D8" s="236"/>
      <c r="E8" s="236"/>
      <c r="F8" s="236"/>
      <c r="G8" s="236"/>
      <c r="H8" s="237"/>
      <c r="S8" s="4"/>
      <c r="T8" s="4"/>
      <c r="U8" s="4"/>
      <c r="V8" s="4"/>
      <c r="W8" s="4"/>
    </row>
    <row r="9" spans="1:23" s="4" customFormat="1" ht="48" customHeight="1" x14ac:dyDescent="0.3">
      <c r="B9" s="216" t="s">
        <v>26</v>
      </c>
      <c r="C9" s="217" t="s">
        <v>27</v>
      </c>
      <c r="D9" s="217" t="s">
        <v>28</v>
      </c>
      <c r="E9" s="217" t="s">
        <v>29</v>
      </c>
      <c r="F9" s="217" t="s">
        <v>30</v>
      </c>
      <c r="G9" s="218" t="s">
        <v>31</v>
      </c>
      <c r="H9" s="219" t="s">
        <v>123</v>
      </c>
    </row>
    <row r="10" spans="1:23" s="4" customFormat="1" ht="17" customHeight="1" x14ac:dyDescent="0.3">
      <c r="B10" s="220" t="s">
        <v>32</v>
      </c>
      <c r="C10" s="221">
        <f>'Leadership and Governance'!C16</f>
        <v>0</v>
      </c>
      <c r="D10" s="221">
        <f>'Teaching, Learning &amp; Research '!C15</f>
        <v>0</v>
      </c>
      <c r="E10" s="221">
        <f>'Estates and Operations'!C16</f>
        <v>0</v>
      </c>
      <c r="F10" s="221">
        <f>'Parternship and Engagement'!C16</f>
        <v>0</v>
      </c>
      <c r="G10" s="221">
        <f>'Data Collection and Reporting'!C13</f>
        <v>0</v>
      </c>
      <c r="H10" s="222">
        <f>(C10+D10+E10+F10+G10)/15</f>
        <v>0</v>
      </c>
      <c r="I10" s="5"/>
      <c r="K10" s="5"/>
    </row>
    <row r="11" spans="1:23" s="4" customFormat="1" ht="16" customHeight="1" x14ac:dyDescent="0.3">
      <c r="B11" s="220" t="s">
        <v>33</v>
      </c>
      <c r="C11" s="221">
        <f>'Leadership and Governance'!D16</f>
        <v>0</v>
      </c>
      <c r="D11" s="221">
        <f>'Teaching, Learning &amp; Research '!D15</f>
        <v>0</v>
      </c>
      <c r="E11" s="221">
        <f>'Estates and Operations'!D16</f>
        <v>0</v>
      </c>
      <c r="F11" s="221">
        <f>'Parternship and Engagement'!D16</f>
        <v>0</v>
      </c>
      <c r="G11" s="221">
        <f>'Data Collection and Reporting'!D13</f>
        <v>0</v>
      </c>
      <c r="H11" s="222">
        <f>(C11+D11+E11+F11+G11)/15</f>
        <v>0</v>
      </c>
    </row>
    <row r="12" spans="1:23" s="4" customFormat="1" ht="17" customHeight="1" thickBot="1" x14ac:dyDescent="0.35">
      <c r="B12" s="220" t="s">
        <v>34</v>
      </c>
      <c r="C12" s="223">
        <f>'Leadership and Governance'!E16</f>
        <v>0</v>
      </c>
      <c r="D12" s="223">
        <f>'Teaching, Learning &amp; Research '!E15</f>
        <v>0</v>
      </c>
      <c r="E12" s="223">
        <f>'Estates and Operations'!E16</f>
        <v>0</v>
      </c>
      <c r="F12" s="223">
        <f>'Parternship and Engagement'!E16</f>
        <v>0</v>
      </c>
      <c r="G12" s="223">
        <f>'Data Collection and Reporting'!E13</f>
        <v>0</v>
      </c>
      <c r="H12" s="224">
        <f>(C12+D12+E12+F12+G12)/9</f>
        <v>0</v>
      </c>
    </row>
    <row r="13" spans="1:23" s="4" customFormat="1" ht="33.5" customHeight="1" thickBot="1" x14ac:dyDescent="0.35">
      <c r="B13" s="225" t="s">
        <v>35</v>
      </c>
      <c r="C13" s="226">
        <f>SUM(C10:C12)</f>
        <v>0</v>
      </c>
      <c r="D13" s="226">
        <f>SUM(D10:D12)</f>
        <v>0</v>
      </c>
      <c r="E13" s="226">
        <f>SUM(E10:E12)</f>
        <v>0</v>
      </c>
      <c r="F13" s="226">
        <f>SUM(F10:F12)</f>
        <v>0</v>
      </c>
      <c r="G13" s="226">
        <f>SUM(G10:G12)</f>
        <v>0</v>
      </c>
      <c r="H13" s="227">
        <f>(C13+D13+E13+F13+G13)/39</f>
        <v>0</v>
      </c>
    </row>
    <row r="14" spans="1:23" s="4" customFormat="1" ht="35.5" customHeight="1" thickBot="1" x14ac:dyDescent="0.35">
      <c r="B14" s="228" t="s">
        <v>122</v>
      </c>
      <c r="C14" s="229">
        <f>SUM(C10:C12)/8</f>
        <v>0</v>
      </c>
      <c r="D14" s="229">
        <f>SUM(D10:D12)/8</f>
        <v>0</v>
      </c>
      <c r="E14" s="229">
        <f>SUM(E10:E12)/9</f>
        <v>0</v>
      </c>
      <c r="F14" s="229">
        <f>SUM(F10:F12)/9</f>
        <v>0</v>
      </c>
      <c r="G14" s="229">
        <f>SUM(G10:G12)/6</f>
        <v>0</v>
      </c>
      <c r="H14" s="230"/>
    </row>
    <row r="17" spans="1:23" s="4" customFormat="1" thickBot="1" x14ac:dyDescent="0.35">
      <c r="B17" s="5"/>
    </row>
    <row r="18" spans="1:23" thickBot="1" x14ac:dyDescent="0.35">
      <c r="A18" s="4"/>
      <c r="B18" s="235" t="s">
        <v>79</v>
      </c>
      <c r="C18" s="236"/>
      <c r="D18" s="236"/>
      <c r="E18" s="236"/>
      <c r="F18" s="236"/>
      <c r="G18" s="236"/>
      <c r="H18" s="237"/>
      <c r="S18" s="4"/>
      <c r="T18" s="4"/>
      <c r="U18" s="4"/>
      <c r="V18" s="4"/>
      <c r="W18" s="4"/>
    </row>
    <row r="19" spans="1:23" s="4" customFormat="1" ht="45" customHeight="1" x14ac:dyDescent="0.3">
      <c r="B19" s="216" t="s">
        <v>26</v>
      </c>
      <c r="C19" s="217" t="s">
        <v>27</v>
      </c>
      <c r="D19" s="217" t="s">
        <v>28</v>
      </c>
      <c r="E19" s="217" t="s">
        <v>29</v>
      </c>
      <c r="F19" s="217" t="s">
        <v>30</v>
      </c>
      <c r="G19" s="218" t="s">
        <v>31</v>
      </c>
      <c r="H19" s="231" t="s">
        <v>123</v>
      </c>
    </row>
    <row r="20" spans="1:23" s="4" customFormat="1" ht="15" x14ac:dyDescent="0.3">
      <c r="B20" s="220" t="s">
        <v>32</v>
      </c>
      <c r="C20" s="232">
        <f>'Leadership and Governance'!C17</f>
        <v>0</v>
      </c>
      <c r="D20" s="232">
        <f>'Teaching, Learning &amp; Research '!C16</f>
        <v>0</v>
      </c>
      <c r="E20" s="232">
        <f>'Estates and Operations'!C17</f>
        <v>0</v>
      </c>
      <c r="F20" s="232">
        <f>'Parternship and Engagement'!C17</f>
        <v>0</v>
      </c>
      <c r="G20" s="232">
        <f>'Data Collection and Reporting'!C14</f>
        <v>0</v>
      </c>
      <c r="H20" s="233">
        <f>SUM(C20:G20)/15</f>
        <v>0</v>
      </c>
    </row>
    <row r="21" spans="1:23" s="4" customFormat="1" ht="15" x14ac:dyDescent="0.3">
      <c r="B21" s="220" t="s">
        <v>33</v>
      </c>
      <c r="C21" s="234">
        <f>'Leadership and Governance'!D17</f>
        <v>0</v>
      </c>
      <c r="D21" s="232">
        <f>'Teaching, Learning &amp; Research '!D16</f>
        <v>0</v>
      </c>
      <c r="E21" s="232">
        <f>'Estates and Operations'!D17</f>
        <v>0</v>
      </c>
      <c r="F21" s="232">
        <f>'Parternship and Engagement'!D17</f>
        <v>0</v>
      </c>
      <c r="G21" s="232">
        <f>'Data Collection and Reporting'!D14</f>
        <v>0</v>
      </c>
      <c r="H21" s="233">
        <f>SUM(C21:G21)/15</f>
        <v>0</v>
      </c>
    </row>
    <row r="22" spans="1:23" s="4" customFormat="1" ht="15" x14ac:dyDescent="0.3">
      <c r="B22" s="220" t="s">
        <v>34</v>
      </c>
      <c r="C22" s="232">
        <f>'Leadership and Governance'!E17</f>
        <v>0</v>
      </c>
      <c r="D22" s="232">
        <f>'Teaching, Learning &amp; Research '!E16</f>
        <v>0</v>
      </c>
      <c r="E22" s="232">
        <f>'Estates and Operations'!E17</f>
        <v>0</v>
      </c>
      <c r="F22" s="232">
        <f>'Parternship and Engagement'!E17</f>
        <v>0</v>
      </c>
      <c r="G22" s="232">
        <f>'Data Collection and Reporting'!E14</f>
        <v>0</v>
      </c>
      <c r="H22" s="233">
        <f>SUM(C22:G22)/9</f>
        <v>0</v>
      </c>
    </row>
    <row r="23" spans="1:23" s="4" customFormat="1" ht="30" x14ac:dyDescent="0.3">
      <c r="B23" s="220" t="s">
        <v>35</v>
      </c>
      <c r="C23" s="232">
        <f>SUM(C20:C22)</f>
        <v>0</v>
      </c>
      <c r="D23" s="232">
        <f>SUM(D20:D22)</f>
        <v>0</v>
      </c>
      <c r="E23" s="232">
        <f>SUM(E20:E22)</f>
        <v>0</v>
      </c>
      <c r="F23" s="232">
        <f>SUM(F20:F22)</f>
        <v>0</v>
      </c>
      <c r="G23" s="232">
        <f>SUM(G20:G22)</f>
        <v>0</v>
      </c>
      <c r="H23" s="233">
        <f>SUM(C23:G23)/39</f>
        <v>0</v>
      </c>
    </row>
    <row r="24" spans="1:23" s="4" customFormat="1" ht="30.5" thickBot="1" x14ac:dyDescent="0.35">
      <c r="B24" s="228" t="s">
        <v>122</v>
      </c>
      <c r="C24" s="233">
        <f>SUM(C20:C22)/8</f>
        <v>0</v>
      </c>
      <c r="D24" s="233">
        <f>SUM(D20:D22)/8</f>
        <v>0</v>
      </c>
      <c r="E24" s="233">
        <f>SUM(E20:E22)/9</f>
        <v>0</v>
      </c>
      <c r="F24" s="233">
        <f>SUM(F20:F22)/9</f>
        <v>0</v>
      </c>
      <c r="G24" s="233">
        <f>SUM(G20:G22)/6</f>
        <v>0</v>
      </c>
      <c r="H24" s="230"/>
    </row>
    <row r="27" spans="1:23" s="4" customFormat="1" thickBot="1" x14ac:dyDescent="0.35">
      <c r="B27" s="5"/>
    </row>
    <row r="28" spans="1:23" thickBot="1" x14ac:dyDescent="0.35">
      <c r="A28" s="4"/>
      <c r="B28" s="235" t="s">
        <v>78</v>
      </c>
      <c r="C28" s="236"/>
      <c r="D28" s="236"/>
      <c r="E28" s="236"/>
      <c r="F28" s="236"/>
      <c r="G28" s="236"/>
      <c r="H28" s="237"/>
      <c r="S28" s="4"/>
      <c r="T28" s="4"/>
      <c r="U28" s="4"/>
      <c r="V28" s="4"/>
      <c r="W28" s="4"/>
    </row>
    <row r="29" spans="1:23" s="4" customFormat="1" ht="47" customHeight="1" x14ac:dyDescent="0.3">
      <c r="B29" s="216" t="s">
        <v>26</v>
      </c>
      <c r="C29" s="217" t="s">
        <v>27</v>
      </c>
      <c r="D29" s="217" t="s">
        <v>28</v>
      </c>
      <c r="E29" s="217" t="s">
        <v>29</v>
      </c>
      <c r="F29" s="217" t="s">
        <v>30</v>
      </c>
      <c r="G29" s="218" t="s">
        <v>31</v>
      </c>
      <c r="H29" s="231" t="s">
        <v>123</v>
      </c>
    </row>
    <row r="30" spans="1:23" s="4" customFormat="1" ht="15" x14ac:dyDescent="0.3">
      <c r="B30" s="220" t="s">
        <v>32</v>
      </c>
      <c r="C30" s="232">
        <f>'Leadership and Governance'!C18</f>
        <v>0</v>
      </c>
      <c r="D30" s="232">
        <f>'Teaching, Learning &amp; Research '!C17</f>
        <v>0</v>
      </c>
      <c r="E30" s="232">
        <f>'Estates and Operations'!C18</f>
        <v>0</v>
      </c>
      <c r="F30" s="232">
        <f>'Parternship and Engagement'!C18</f>
        <v>0</v>
      </c>
      <c r="G30" s="232">
        <f>'Data Collection and Reporting'!C15</f>
        <v>0</v>
      </c>
      <c r="H30" s="233">
        <f>SUM(C30:G30)/15</f>
        <v>0</v>
      </c>
    </row>
    <row r="31" spans="1:23" s="4" customFormat="1" ht="15" x14ac:dyDescent="0.3">
      <c r="B31" s="220" t="s">
        <v>33</v>
      </c>
      <c r="C31" s="232">
        <f>'Leadership and Governance'!D18</f>
        <v>0</v>
      </c>
      <c r="D31" s="232">
        <f>'Teaching, Learning &amp; Research '!D17</f>
        <v>0</v>
      </c>
      <c r="E31" s="232">
        <f>'Estates and Operations'!D18</f>
        <v>0</v>
      </c>
      <c r="F31" s="232">
        <f>'Parternship and Engagement'!D18</f>
        <v>0</v>
      </c>
      <c r="G31" s="232">
        <f>'Data Collection and Reporting'!D15</f>
        <v>0</v>
      </c>
      <c r="H31" s="233">
        <f>SUM(C31:G31)/15</f>
        <v>0</v>
      </c>
    </row>
    <row r="32" spans="1:23" s="4" customFormat="1" ht="15" x14ac:dyDescent="0.3">
      <c r="B32" s="220" t="s">
        <v>34</v>
      </c>
      <c r="C32" s="232">
        <f>'Leadership and Governance'!E18</f>
        <v>0</v>
      </c>
      <c r="D32" s="232">
        <f>'Teaching, Learning &amp; Research '!E17</f>
        <v>0</v>
      </c>
      <c r="E32" s="232">
        <f>'Estates and Operations'!E18</f>
        <v>0</v>
      </c>
      <c r="F32" s="232">
        <f>'Parternship and Engagement'!E18</f>
        <v>0</v>
      </c>
      <c r="G32" s="232">
        <f>'Data Collection and Reporting'!E15</f>
        <v>0</v>
      </c>
      <c r="H32" s="233">
        <f>SUM(C32:G32)/9</f>
        <v>0</v>
      </c>
    </row>
    <row r="33" spans="2:8" s="4" customFormat="1" ht="30" x14ac:dyDescent="0.3">
      <c r="B33" s="220" t="s">
        <v>35</v>
      </c>
      <c r="C33" s="232">
        <f>SUM(C30:C32)</f>
        <v>0</v>
      </c>
      <c r="D33" s="232">
        <f>SUM(D30:D32)</f>
        <v>0</v>
      </c>
      <c r="E33" s="232">
        <f>SUM(E30:E32)</f>
        <v>0</v>
      </c>
      <c r="F33" s="232">
        <f>SUM(F30:F32)</f>
        <v>0</v>
      </c>
      <c r="G33" s="232">
        <f>SUM(G30:G32)</f>
        <v>0</v>
      </c>
      <c r="H33" s="233">
        <f>SUM(C33:G33)/39</f>
        <v>0</v>
      </c>
    </row>
    <row r="34" spans="2:8" s="4" customFormat="1" ht="30.5" thickBot="1" x14ac:dyDescent="0.35">
      <c r="B34" s="228" t="s">
        <v>122</v>
      </c>
      <c r="C34" s="233">
        <f>SUM(C30:C32)/8</f>
        <v>0</v>
      </c>
      <c r="D34" s="233">
        <f>SUM(D30:D32)/8</f>
        <v>0</v>
      </c>
      <c r="E34" s="233">
        <f>SUM(E30:E32)/9</f>
        <v>0</v>
      </c>
      <c r="F34" s="233">
        <f>SUM(F30:F32)/9</f>
        <v>0</v>
      </c>
      <c r="G34" s="233">
        <f>SUM(G30:G32)/6</f>
        <v>0</v>
      </c>
      <c r="H34" s="230"/>
    </row>
    <row r="35" spans="2:8" s="4" customFormat="1" ht="15" x14ac:dyDescent="0.3">
      <c r="B35" s="5"/>
    </row>
    <row r="36" spans="2:8" s="4" customFormat="1" ht="15" x14ac:dyDescent="0.3">
      <c r="B36" s="5"/>
    </row>
    <row r="37" spans="2:8" s="4" customFormat="1" thickBot="1" x14ac:dyDescent="0.35">
      <c r="B37" s="5"/>
    </row>
    <row r="38" spans="2:8" s="4" customFormat="1" thickBot="1" x14ac:dyDescent="0.35">
      <c r="B38" s="235" t="s">
        <v>77</v>
      </c>
      <c r="C38" s="236"/>
      <c r="D38" s="236"/>
      <c r="E38" s="236"/>
      <c r="F38" s="236"/>
      <c r="G38" s="236"/>
      <c r="H38" s="237"/>
    </row>
    <row r="39" spans="2:8" s="4" customFormat="1" ht="46" customHeight="1" x14ac:dyDescent="0.3">
      <c r="B39" s="216" t="s">
        <v>26</v>
      </c>
      <c r="C39" s="217" t="s">
        <v>27</v>
      </c>
      <c r="D39" s="217" t="s">
        <v>28</v>
      </c>
      <c r="E39" s="217" t="s">
        <v>29</v>
      </c>
      <c r="F39" s="217" t="s">
        <v>30</v>
      </c>
      <c r="G39" s="218" t="s">
        <v>31</v>
      </c>
      <c r="H39" s="231" t="s">
        <v>123</v>
      </c>
    </row>
    <row r="40" spans="2:8" s="4" customFormat="1" ht="15" x14ac:dyDescent="0.3">
      <c r="B40" s="220" t="s">
        <v>32</v>
      </c>
      <c r="C40" s="232">
        <f>'Leadership and Governance'!C19</f>
        <v>0</v>
      </c>
      <c r="D40" s="232">
        <f>'Teaching, Learning &amp; Research '!C18</f>
        <v>0</v>
      </c>
      <c r="E40" s="232">
        <f>'Estates and Operations'!C19</f>
        <v>0</v>
      </c>
      <c r="F40" s="232">
        <f>'Parternship and Engagement'!C19</f>
        <v>0</v>
      </c>
      <c r="G40" s="232">
        <f>'Data Collection and Reporting'!C16</f>
        <v>0</v>
      </c>
      <c r="H40" s="233">
        <f>SUM(C40:G40)/15</f>
        <v>0</v>
      </c>
    </row>
    <row r="41" spans="2:8" s="4" customFormat="1" ht="15" x14ac:dyDescent="0.3">
      <c r="B41" s="220" t="s">
        <v>33</v>
      </c>
      <c r="C41" s="232">
        <f>'Leadership and Governance'!D19</f>
        <v>0</v>
      </c>
      <c r="D41" s="232">
        <f>'Teaching, Learning &amp; Research '!D18</f>
        <v>0</v>
      </c>
      <c r="E41" s="232">
        <f>'Estates and Operations'!D19</f>
        <v>0</v>
      </c>
      <c r="F41" s="232">
        <f>'Parternship and Engagement'!D19</f>
        <v>0</v>
      </c>
      <c r="G41" s="232">
        <f>'Data Collection and Reporting'!D16</f>
        <v>0</v>
      </c>
      <c r="H41" s="233">
        <f>SUM(C41:G41)/15</f>
        <v>0</v>
      </c>
    </row>
    <row r="42" spans="2:8" s="4" customFormat="1" ht="15" x14ac:dyDescent="0.3">
      <c r="B42" s="220" t="s">
        <v>34</v>
      </c>
      <c r="C42" s="232">
        <f>'Leadership and Governance'!E19</f>
        <v>0</v>
      </c>
      <c r="D42" s="232">
        <f>'Teaching, Learning &amp; Research '!E18</f>
        <v>0</v>
      </c>
      <c r="E42" s="232">
        <f>'Estates and Operations'!E19</f>
        <v>0</v>
      </c>
      <c r="F42" s="232">
        <f>'Parternship and Engagement'!E19</f>
        <v>0</v>
      </c>
      <c r="G42" s="232">
        <f>'Data Collection and Reporting'!E16</f>
        <v>0</v>
      </c>
      <c r="H42" s="233">
        <f>SUM(C42:G42)/9</f>
        <v>0</v>
      </c>
    </row>
    <row r="43" spans="2:8" s="4" customFormat="1" ht="30" x14ac:dyDescent="0.3">
      <c r="B43" s="220" t="s">
        <v>35</v>
      </c>
      <c r="C43" s="232">
        <f>SUM(C40:C42)</f>
        <v>0</v>
      </c>
      <c r="D43" s="232">
        <f>SUM(D40:D42)</f>
        <v>0</v>
      </c>
      <c r="E43" s="232">
        <f>SUM(E40:E42)</f>
        <v>0</v>
      </c>
      <c r="F43" s="232">
        <f>SUM(F40:F42)</f>
        <v>0</v>
      </c>
      <c r="G43" s="232">
        <f>SUM(G40:G42)</f>
        <v>0</v>
      </c>
      <c r="H43" s="233">
        <f>SUM(C43:G43)/39</f>
        <v>0</v>
      </c>
    </row>
    <row r="44" spans="2:8" s="4" customFormat="1" ht="30.5" thickBot="1" x14ac:dyDescent="0.35">
      <c r="B44" s="228" t="s">
        <v>122</v>
      </c>
      <c r="C44" s="233">
        <f>SUM(C40:C42)/8</f>
        <v>0</v>
      </c>
      <c r="D44" s="233">
        <f>SUM(D40:D42)/8</f>
        <v>0</v>
      </c>
      <c r="E44" s="233">
        <f>SUM(E40:E42)/9</f>
        <v>0</v>
      </c>
      <c r="F44" s="233">
        <f>SUM(F40:F42)/9</f>
        <v>0</v>
      </c>
      <c r="G44" s="233">
        <f>SUM(G40:G42)/6</f>
        <v>0</v>
      </c>
      <c r="H44" s="230"/>
    </row>
    <row r="46" spans="2:8" s="4" customFormat="1" ht="15" x14ac:dyDescent="0.3">
      <c r="B46" s="5"/>
    </row>
    <row r="47" spans="2:8" s="4" customFormat="1" thickBot="1" x14ac:dyDescent="0.35">
      <c r="B47" s="5"/>
    </row>
    <row r="48" spans="2:8" s="4" customFormat="1" thickBot="1" x14ac:dyDescent="0.35">
      <c r="B48" s="235" t="s">
        <v>76</v>
      </c>
      <c r="C48" s="236"/>
      <c r="D48" s="236"/>
      <c r="E48" s="236"/>
      <c r="F48" s="236"/>
      <c r="G48" s="236"/>
      <c r="H48" s="237"/>
    </row>
    <row r="49" spans="2:8" s="4" customFormat="1" ht="47" customHeight="1" x14ac:dyDescent="0.3">
      <c r="B49" s="216" t="s">
        <v>26</v>
      </c>
      <c r="C49" s="217" t="s">
        <v>27</v>
      </c>
      <c r="D49" s="217" t="s">
        <v>28</v>
      </c>
      <c r="E49" s="217" t="s">
        <v>29</v>
      </c>
      <c r="F49" s="217" t="s">
        <v>30</v>
      </c>
      <c r="G49" s="218" t="s">
        <v>31</v>
      </c>
      <c r="H49" s="231" t="s">
        <v>123</v>
      </c>
    </row>
    <row r="50" spans="2:8" s="4" customFormat="1" ht="15" x14ac:dyDescent="0.3">
      <c r="B50" s="220" t="s">
        <v>32</v>
      </c>
      <c r="C50" s="232">
        <f>'Leadership and Governance'!C20</f>
        <v>0</v>
      </c>
      <c r="D50" s="232">
        <f>'Teaching, Learning &amp; Research '!C19</f>
        <v>0</v>
      </c>
      <c r="E50" s="232">
        <f>'Estates and Operations'!C20</f>
        <v>0</v>
      </c>
      <c r="F50" s="232">
        <f>'Parternship and Engagement'!C20</f>
        <v>0</v>
      </c>
      <c r="G50" s="232">
        <f>'Data Collection and Reporting'!C17</f>
        <v>0</v>
      </c>
      <c r="H50" s="233">
        <f>SUM(C50:G50)/15</f>
        <v>0</v>
      </c>
    </row>
    <row r="51" spans="2:8" s="4" customFormat="1" ht="15" x14ac:dyDescent="0.3">
      <c r="B51" s="220" t="s">
        <v>33</v>
      </c>
      <c r="C51" s="232">
        <f>'Leadership and Governance'!D20</f>
        <v>0</v>
      </c>
      <c r="D51" s="232">
        <f>'Teaching, Learning &amp; Research '!D19</f>
        <v>0</v>
      </c>
      <c r="E51" s="232">
        <f>'Estates and Operations'!D20</f>
        <v>0</v>
      </c>
      <c r="F51" s="232">
        <f>'Parternship and Engagement'!D20</f>
        <v>0</v>
      </c>
      <c r="G51" s="232">
        <f>'Data Collection and Reporting'!D17</f>
        <v>0</v>
      </c>
      <c r="H51" s="233">
        <f>SUM(C51:G51)/15</f>
        <v>0</v>
      </c>
    </row>
    <row r="52" spans="2:8" s="4" customFormat="1" ht="15" x14ac:dyDescent="0.3">
      <c r="B52" s="220" t="s">
        <v>34</v>
      </c>
      <c r="C52" s="232">
        <f>'Leadership and Governance'!E20</f>
        <v>0</v>
      </c>
      <c r="D52" s="232">
        <f>'Teaching, Learning &amp; Research '!E19</f>
        <v>0</v>
      </c>
      <c r="E52" s="232">
        <f>'Estates and Operations'!E20</f>
        <v>0</v>
      </c>
      <c r="F52" s="232">
        <f>'Parternship and Engagement'!E20</f>
        <v>0</v>
      </c>
      <c r="G52" s="232">
        <f>'Data Collection and Reporting'!E17</f>
        <v>0</v>
      </c>
      <c r="H52" s="233">
        <f>SUM(C52:G52)/9</f>
        <v>0</v>
      </c>
    </row>
    <row r="53" spans="2:8" s="4" customFormat="1" ht="30" x14ac:dyDescent="0.3">
      <c r="B53" s="220" t="s">
        <v>35</v>
      </c>
      <c r="C53" s="232">
        <f>SUM(C50:C52)</f>
        <v>0</v>
      </c>
      <c r="D53" s="232">
        <f>SUM(D50:D52)</f>
        <v>0</v>
      </c>
      <c r="E53" s="232">
        <f>SUM(E50:E52)</f>
        <v>0</v>
      </c>
      <c r="F53" s="232">
        <f>SUM(F50:F52)</f>
        <v>0</v>
      </c>
      <c r="G53" s="232">
        <f>SUM(G50:G52)</f>
        <v>0</v>
      </c>
      <c r="H53" s="233">
        <f>SUM(C53:G53)/39</f>
        <v>0</v>
      </c>
    </row>
    <row r="54" spans="2:8" s="4" customFormat="1" ht="30.5" thickBot="1" x14ac:dyDescent="0.35">
      <c r="B54" s="228" t="s">
        <v>122</v>
      </c>
      <c r="C54" s="233">
        <f>SUM(C50:C52)/8</f>
        <v>0</v>
      </c>
      <c r="D54" s="233">
        <f>SUM(D50:D52)/8</f>
        <v>0</v>
      </c>
      <c r="E54" s="233">
        <f>SUM(E50:E52)/9</f>
        <v>0</v>
      </c>
      <c r="F54" s="233">
        <f>SUM(F50:F52)/9</f>
        <v>0</v>
      </c>
      <c r="G54" s="233">
        <f>SUM(G50:G52)/6</f>
        <v>0</v>
      </c>
      <c r="H54" s="230"/>
    </row>
    <row r="72" spans="2:18" s="4" customFormat="1" ht="15" x14ac:dyDescent="0.3">
      <c r="B72" s="5"/>
      <c r="R72" s="4">
        <v>1</v>
      </c>
    </row>
  </sheetData>
  <sheetProtection algorithmName="SHA-512" hashValue="UX94/696dmp7Bne388lyr89bpG6KEX/lNdsYQe83IDg/oIxM8EtVdiuwlwHbOdNxKrd/IVfYeGwDWoTNB5FTDQ==" saltValue="iA+c/b5G+3F8ISBKTGUThw==" spinCount="100000" sheet="1" objects="1" scenarios="1"/>
  <mergeCells count="9">
    <mergeCell ref="B28:H28"/>
    <mergeCell ref="B38:H38"/>
    <mergeCell ref="B48:H48"/>
    <mergeCell ref="B2:H2"/>
    <mergeCell ref="B3:H3"/>
    <mergeCell ref="B8:H8"/>
    <mergeCell ref="B18:H18"/>
    <mergeCell ref="B5:C5"/>
    <mergeCell ref="B6:C6"/>
  </mergeCells>
  <conditionalFormatting sqref="C21:H21 C20 H20">
    <cfRule type="dataBar" priority="4">
      <dataBar>
        <cfvo type="num" val="0"/>
        <cfvo type="num" val="1"/>
        <color rgb="FF638EC6"/>
      </dataBar>
      <extLst>
        <ext xmlns:x14="http://schemas.microsoft.com/office/spreadsheetml/2009/9/main" uri="{B025F937-C7B1-47D3-B67F-A62EFF666E3E}">
          <x14:id>{601BAF41-76BF-45C6-B3C8-DB59E3139890}</x14:id>
        </ext>
      </extLst>
    </cfRule>
  </conditionalFormatting>
  <conditionalFormatting sqref="C31:H31 C30 H30">
    <cfRule type="dataBar" priority="3">
      <dataBar>
        <cfvo type="num" val="0"/>
        <cfvo type="num" val="1"/>
        <color rgb="FF638EC6"/>
      </dataBar>
      <extLst>
        <ext xmlns:x14="http://schemas.microsoft.com/office/spreadsheetml/2009/9/main" uri="{B025F937-C7B1-47D3-B67F-A62EFF666E3E}">
          <x14:id>{55ABC72F-9154-45A3-890B-E084DE64E852}</x14:id>
        </ext>
      </extLst>
    </cfRule>
  </conditionalFormatting>
  <conditionalFormatting sqref="C41:H41 C40 H40">
    <cfRule type="dataBar" priority="2">
      <dataBar>
        <cfvo type="num" val="0"/>
        <cfvo type="num" val="1"/>
        <color rgb="FF638EC6"/>
      </dataBar>
      <extLst>
        <ext xmlns:x14="http://schemas.microsoft.com/office/spreadsheetml/2009/9/main" uri="{B025F937-C7B1-47D3-B67F-A62EFF666E3E}">
          <x14:id>{D69F1041-A61B-4377-9EB6-602BD4397575}</x14:id>
        </ext>
      </extLst>
    </cfRule>
  </conditionalFormatting>
  <conditionalFormatting sqref="C51:H51 C50 H50">
    <cfRule type="dataBar" priority="1">
      <dataBar>
        <cfvo type="num" val="0"/>
        <cfvo type="num" val="1"/>
        <color rgb="FF638EC6"/>
      </dataBar>
      <extLst>
        <ext xmlns:x14="http://schemas.microsoft.com/office/spreadsheetml/2009/9/main" uri="{B025F937-C7B1-47D3-B67F-A62EFF666E3E}">
          <x14:id>{A4AB9436-FC02-483F-AADB-CF1A44B46075}</x14:id>
        </ext>
      </extLst>
    </cfRule>
  </conditionalFormatting>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dataBar" id="{601BAF41-76BF-45C6-B3C8-DB59E3139890}">
            <x14:dataBar minLength="0" maxLength="100" gradient="0">
              <x14:cfvo type="num">
                <xm:f>0</xm:f>
              </x14:cfvo>
              <x14:cfvo type="num">
                <xm:f>1</xm:f>
              </x14:cfvo>
              <x14:negativeFillColor rgb="FFFF0000"/>
              <x14:axisColor rgb="FF000000"/>
            </x14:dataBar>
          </x14:cfRule>
          <xm:sqref>C21:H21 C20 H20</xm:sqref>
        </x14:conditionalFormatting>
        <x14:conditionalFormatting xmlns:xm="http://schemas.microsoft.com/office/excel/2006/main">
          <x14:cfRule type="dataBar" id="{55ABC72F-9154-45A3-890B-E084DE64E852}">
            <x14:dataBar minLength="0" maxLength="100" gradient="0">
              <x14:cfvo type="num">
                <xm:f>0</xm:f>
              </x14:cfvo>
              <x14:cfvo type="num">
                <xm:f>1</xm:f>
              </x14:cfvo>
              <x14:negativeFillColor rgb="FFFF0000"/>
              <x14:axisColor rgb="FF000000"/>
            </x14:dataBar>
          </x14:cfRule>
          <xm:sqref>C31:H31 C30 H30</xm:sqref>
        </x14:conditionalFormatting>
        <x14:conditionalFormatting xmlns:xm="http://schemas.microsoft.com/office/excel/2006/main">
          <x14:cfRule type="dataBar" id="{D69F1041-A61B-4377-9EB6-602BD4397575}">
            <x14:dataBar minLength="0" maxLength="100" gradient="0">
              <x14:cfvo type="num">
                <xm:f>0</xm:f>
              </x14:cfvo>
              <x14:cfvo type="num">
                <xm:f>1</xm:f>
              </x14:cfvo>
              <x14:negativeFillColor rgb="FFFF0000"/>
              <x14:axisColor rgb="FF000000"/>
            </x14:dataBar>
          </x14:cfRule>
          <xm:sqref>C41:H41 C40 H40</xm:sqref>
        </x14:conditionalFormatting>
        <x14:conditionalFormatting xmlns:xm="http://schemas.microsoft.com/office/excel/2006/main">
          <x14:cfRule type="dataBar" id="{A4AB9436-FC02-483F-AADB-CF1A44B46075}">
            <x14:dataBar minLength="0" maxLength="100" gradient="0">
              <x14:cfvo type="num">
                <xm:f>0</xm:f>
              </x14:cfvo>
              <x14:cfvo type="num">
                <xm:f>1</xm:f>
              </x14:cfvo>
              <x14:negativeFillColor rgb="FFFF0000"/>
              <x14:axisColor rgb="FF000000"/>
            </x14:dataBar>
          </x14:cfRule>
          <xm:sqref>C51:H51 C50 H50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32D78-4E1D-4A8F-9591-EA2964E7E81C}">
  <sheetPr codeName="Sheet3">
    <tabColor rgb="FFC00000"/>
  </sheetPr>
  <dimension ref="B1:S22"/>
  <sheetViews>
    <sheetView zoomScale="70" zoomScaleNormal="70" workbookViewId="0">
      <selection activeCell="H18" sqref="H18"/>
    </sheetView>
  </sheetViews>
  <sheetFormatPr defaultColWidth="9.1796875" defaultRowHeight="15" x14ac:dyDescent="0.3"/>
  <cols>
    <col min="1" max="1" width="9.1796875" style="3"/>
    <col min="2" max="2" width="18.1796875" style="3" customWidth="1"/>
    <col min="3" max="3" width="34.453125" style="3" customWidth="1"/>
    <col min="4" max="4" width="25.453125" style="3" customWidth="1"/>
    <col min="5" max="5" width="22.1796875" style="3" customWidth="1"/>
    <col min="6" max="6" width="22.453125" style="3" customWidth="1"/>
    <col min="7" max="7" width="22.90625" style="3" customWidth="1"/>
    <col min="8" max="9" width="17.453125" style="3" customWidth="1"/>
    <col min="10" max="10" width="18.26953125" style="3" customWidth="1"/>
    <col min="11" max="11" width="16.453125" style="3" customWidth="1"/>
    <col min="12" max="12" width="17.1796875" style="3" customWidth="1"/>
    <col min="13" max="15" width="17.453125" style="3" customWidth="1"/>
    <col min="16" max="16" width="14.81640625" style="3" customWidth="1"/>
    <col min="17" max="17" width="17.81640625" style="3" customWidth="1"/>
    <col min="18" max="18" width="15.453125" style="3" customWidth="1"/>
    <col min="19" max="19" width="11.1796875" style="3" customWidth="1"/>
    <col min="20" max="16384" width="9.1796875" style="3"/>
  </cols>
  <sheetData>
    <row r="1" spans="2:19" s="41" customFormat="1" ht="29.5" x14ac:dyDescent="0.55000000000000004">
      <c r="B1" s="196" t="s">
        <v>36</v>
      </c>
      <c r="C1" s="196"/>
      <c r="D1" s="196"/>
      <c r="E1" s="196"/>
      <c r="F1" s="196"/>
      <c r="G1" s="196"/>
      <c r="H1" s="196"/>
      <c r="I1" s="6"/>
    </row>
    <row r="2" spans="2:19" s="41" customFormat="1" ht="29.5" x14ac:dyDescent="0.55000000000000004">
      <c r="B2" s="6"/>
      <c r="C2" s="6"/>
      <c r="D2" s="6"/>
      <c r="E2" s="6"/>
      <c r="F2" s="6"/>
      <c r="G2" s="6"/>
      <c r="H2" s="6"/>
      <c r="I2" s="6"/>
    </row>
    <row r="3" spans="2:19" s="41" customFormat="1" ht="30" customHeight="1" thickBot="1" x14ac:dyDescent="0.6">
      <c r="B3" s="6"/>
      <c r="C3" s="6"/>
      <c r="D3" s="127"/>
      <c r="E3" s="6"/>
      <c r="F3" s="6"/>
      <c r="G3" s="6"/>
      <c r="H3" s="6"/>
      <c r="I3" s="131"/>
      <c r="J3" s="173" t="s">
        <v>47</v>
      </c>
      <c r="K3" s="195" t="s">
        <v>48</v>
      </c>
      <c r="L3" s="195"/>
      <c r="M3" s="195" t="s">
        <v>49</v>
      </c>
      <c r="N3" s="195"/>
      <c r="O3" s="195" t="s">
        <v>50</v>
      </c>
      <c r="P3" s="195"/>
      <c r="Q3" s="195" t="s">
        <v>51</v>
      </c>
      <c r="R3" s="195"/>
    </row>
    <row r="4" spans="2:19" s="10" customFormat="1" ht="34.5" customHeight="1" thickBot="1" x14ac:dyDescent="0.35">
      <c r="B4" s="8" t="s">
        <v>37</v>
      </c>
      <c r="C4" s="8" t="s">
        <v>38</v>
      </c>
      <c r="D4" s="8" t="s">
        <v>39</v>
      </c>
      <c r="E4" s="8" t="s">
        <v>40</v>
      </c>
      <c r="F4" s="8" t="s">
        <v>43</v>
      </c>
      <c r="G4" s="8" t="s">
        <v>44</v>
      </c>
      <c r="H4" s="8" t="s">
        <v>45</v>
      </c>
      <c r="I4" s="9" t="s">
        <v>90</v>
      </c>
      <c r="J4" s="126" t="s">
        <v>46</v>
      </c>
      <c r="K4" s="149" t="s">
        <v>106</v>
      </c>
      <c r="L4" s="126" t="s">
        <v>107</v>
      </c>
      <c r="M4" s="9" t="s">
        <v>93</v>
      </c>
      <c r="N4" s="126" t="s">
        <v>91</v>
      </c>
      <c r="O4" s="9" t="s">
        <v>94</v>
      </c>
      <c r="P4" s="126" t="s">
        <v>108</v>
      </c>
      <c r="Q4" s="9" t="s">
        <v>109</v>
      </c>
      <c r="R4" s="150" t="s">
        <v>92</v>
      </c>
      <c r="S4" s="95"/>
    </row>
    <row r="5" spans="2:19" ht="50.5" customHeight="1" x14ac:dyDescent="0.3">
      <c r="B5" s="11" t="s">
        <v>52</v>
      </c>
      <c r="C5" s="13" t="s">
        <v>83</v>
      </c>
      <c r="D5" s="12"/>
      <c r="E5" s="13"/>
      <c r="F5" s="13"/>
      <c r="G5" s="13"/>
      <c r="H5" s="15"/>
      <c r="I5" s="31"/>
      <c r="J5" s="142"/>
      <c r="K5" s="137"/>
      <c r="L5" s="136"/>
      <c r="N5" s="136"/>
      <c r="P5" s="136"/>
      <c r="R5" s="136"/>
    </row>
    <row r="6" spans="2:19" ht="42.65" customHeight="1" x14ac:dyDescent="0.3">
      <c r="B6" s="128"/>
      <c r="C6" s="19" t="s">
        <v>84</v>
      </c>
      <c r="D6" s="18"/>
      <c r="E6" s="19"/>
      <c r="F6" s="19"/>
      <c r="G6" s="19"/>
      <c r="H6" s="22"/>
      <c r="I6" s="144"/>
      <c r="J6" s="140"/>
      <c r="K6" s="137"/>
      <c r="L6" s="136"/>
      <c r="N6" s="136"/>
      <c r="P6" s="136"/>
      <c r="R6" s="136"/>
    </row>
    <row r="7" spans="2:19" ht="67" customHeight="1" x14ac:dyDescent="0.3">
      <c r="B7" s="128"/>
      <c r="C7" s="42" t="s">
        <v>54</v>
      </c>
      <c r="D7" s="18"/>
      <c r="E7" s="19"/>
      <c r="F7" s="19"/>
      <c r="G7" s="19"/>
      <c r="H7" s="22"/>
      <c r="I7" s="21"/>
      <c r="J7" s="143"/>
      <c r="K7" s="137"/>
      <c r="L7" s="136"/>
      <c r="N7" s="136"/>
      <c r="P7" s="136"/>
      <c r="R7" s="136"/>
    </row>
    <row r="8" spans="2:19" ht="36.65" customHeight="1" thickBot="1" x14ac:dyDescent="0.35">
      <c r="B8" s="128"/>
      <c r="C8" s="26" t="s">
        <v>55</v>
      </c>
      <c r="D8" s="25"/>
      <c r="E8" s="26"/>
      <c r="F8" s="26"/>
      <c r="G8" s="46"/>
      <c r="H8" s="29"/>
      <c r="I8" s="112"/>
      <c r="J8" s="141"/>
      <c r="K8" s="137"/>
      <c r="L8" s="136"/>
      <c r="N8" s="136"/>
      <c r="P8" s="136"/>
      <c r="R8" s="136"/>
    </row>
    <row r="9" spans="2:19" ht="68.150000000000006" customHeight="1" x14ac:dyDescent="0.3">
      <c r="B9" s="11" t="s">
        <v>56</v>
      </c>
      <c r="C9" s="13" t="s">
        <v>85</v>
      </c>
      <c r="D9" s="30"/>
      <c r="E9" s="13"/>
      <c r="F9" s="13"/>
      <c r="G9" s="44"/>
      <c r="H9" s="15"/>
      <c r="I9" s="116"/>
      <c r="J9" s="136"/>
      <c r="K9" s="137"/>
      <c r="L9" s="136"/>
      <c r="N9" s="136"/>
      <c r="P9" s="136"/>
      <c r="R9" s="136"/>
    </row>
    <row r="10" spans="2:19" ht="68.150000000000006" customHeight="1" x14ac:dyDescent="0.3">
      <c r="B10" s="17"/>
      <c r="C10" s="26" t="s">
        <v>86</v>
      </c>
      <c r="D10" s="25"/>
      <c r="E10" s="26"/>
      <c r="F10" s="26"/>
      <c r="G10" s="26"/>
      <c r="H10" s="29"/>
      <c r="I10" s="116"/>
      <c r="J10" s="140"/>
      <c r="K10" s="137"/>
      <c r="L10" s="136"/>
      <c r="N10" s="136"/>
      <c r="P10" s="136"/>
      <c r="R10" s="136"/>
    </row>
    <row r="11" spans="2:19" ht="58" customHeight="1" thickBot="1" x14ac:dyDescent="0.35">
      <c r="B11" s="24"/>
      <c r="C11" s="34" t="s">
        <v>87</v>
      </c>
      <c r="D11" s="33"/>
      <c r="E11" s="34"/>
      <c r="F11" s="34"/>
      <c r="G11" s="34"/>
      <c r="H11" s="35"/>
      <c r="I11" s="28"/>
      <c r="J11" s="36"/>
      <c r="K11" s="137"/>
      <c r="L11" s="136"/>
      <c r="N11" s="136"/>
      <c r="P11" s="136"/>
      <c r="R11" s="136"/>
    </row>
    <row r="12" spans="2:19" ht="46" customHeight="1" thickBot="1" x14ac:dyDescent="0.35">
      <c r="B12" s="122" t="s">
        <v>57</v>
      </c>
      <c r="C12" s="43" t="s">
        <v>88</v>
      </c>
      <c r="D12" s="123"/>
      <c r="E12" s="43"/>
      <c r="F12" s="43"/>
      <c r="G12" s="43"/>
      <c r="H12" s="109"/>
      <c r="I12" s="28"/>
      <c r="J12" s="145"/>
      <c r="K12" s="81"/>
      <c r="L12" s="141"/>
      <c r="M12" s="81"/>
      <c r="N12" s="141"/>
      <c r="O12" s="7"/>
      <c r="P12" s="141"/>
      <c r="Q12" s="7"/>
      <c r="R12" s="141"/>
    </row>
    <row r="13" spans="2:19" ht="15.5" thickBot="1" x14ac:dyDescent="0.35">
      <c r="B13" s="38"/>
      <c r="D13" s="39"/>
      <c r="E13" s="40"/>
      <c r="F13" s="40"/>
      <c r="G13" s="40"/>
    </row>
    <row r="14" spans="2:19" ht="23" customHeight="1" thickBot="1" x14ac:dyDescent="0.35">
      <c r="B14" s="241" t="s">
        <v>129</v>
      </c>
      <c r="C14" s="242"/>
      <c r="D14" s="242"/>
      <c r="E14" s="243"/>
      <c r="F14" s="40"/>
      <c r="G14" s="40"/>
    </row>
    <row r="15" spans="2:19" ht="41.5" customHeight="1" x14ac:dyDescent="0.3">
      <c r="B15" s="166" t="s">
        <v>119</v>
      </c>
      <c r="C15" s="156" t="s">
        <v>59</v>
      </c>
      <c r="D15" s="156" t="s">
        <v>60</v>
      </c>
      <c r="E15" s="170" t="s">
        <v>61</v>
      </c>
    </row>
    <row r="16" spans="2:19" ht="19" customHeight="1" x14ac:dyDescent="0.3">
      <c r="B16" s="167" t="s">
        <v>47</v>
      </c>
      <c r="C16" s="118">
        <f>COUNTIF(J5:J8,"completed*")</f>
        <v>0</v>
      </c>
      <c r="D16" s="118">
        <f>COUNTIF(J9:J11,"*COMPLETED*")</f>
        <v>0</v>
      </c>
      <c r="E16" s="171">
        <f>COUNTIF(J12:J12,"*completed*")</f>
        <v>0</v>
      </c>
    </row>
    <row r="17" spans="2:5" ht="19.5" customHeight="1" x14ac:dyDescent="0.3">
      <c r="B17" s="167" t="s">
        <v>48</v>
      </c>
      <c r="C17" s="118">
        <f>COUNTIF(L5:L8,"completed*")</f>
        <v>0</v>
      </c>
      <c r="D17" s="118">
        <f>COUNTIF(L9:L11,"*COMPLETED*")</f>
        <v>0</v>
      </c>
      <c r="E17" s="171">
        <f>COUNTIF(L12:L12,"*completed*")</f>
        <v>0</v>
      </c>
    </row>
    <row r="18" spans="2:5" ht="19.5" customHeight="1" x14ac:dyDescent="0.3">
      <c r="B18" s="168" t="s">
        <v>49</v>
      </c>
      <c r="C18" s="118">
        <f>COUNTIF(N5:N8,"completed*")</f>
        <v>0</v>
      </c>
      <c r="D18" s="118">
        <f>COUNTIF(N9:N11,"*COMPLETED*")</f>
        <v>0</v>
      </c>
      <c r="E18" s="171">
        <f>COUNTIF(N12:N12,"*completed*")</f>
        <v>0</v>
      </c>
    </row>
    <row r="19" spans="2:5" ht="20" customHeight="1" x14ac:dyDescent="0.3">
      <c r="B19" s="168" t="s">
        <v>50</v>
      </c>
      <c r="C19" s="118">
        <f>COUNTIF(P5:P8,"completed*")</f>
        <v>0</v>
      </c>
      <c r="D19" s="118">
        <f>COUNTIF(P11:P19,"*COMPLETED*")</f>
        <v>0</v>
      </c>
      <c r="E19" s="171">
        <f>COUNTIF(P12:P12,"*completed*")</f>
        <v>0</v>
      </c>
    </row>
    <row r="20" spans="2:5" ht="20.5" customHeight="1" thickBot="1" x14ac:dyDescent="0.35">
      <c r="B20" s="169" t="s">
        <v>51</v>
      </c>
      <c r="C20" s="36">
        <f>COUNTIF(R5:R8,"completed*")</f>
        <v>0</v>
      </c>
      <c r="D20" s="36">
        <f>COUNTIF(R12:R12,"*COMPLETED*")</f>
        <v>0</v>
      </c>
      <c r="E20" s="172">
        <f>COUNTIF(R12:R12,"*completed*")</f>
        <v>0</v>
      </c>
    </row>
    <row r="21" spans="2:5" x14ac:dyDescent="0.3">
      <c r="B21" s="10"/>
    </row>
    <row r="22" spans="2:5" x14ac:dyDescent="0.3">
      <c r="B22" s="10"/>
    </row>
  </sheetData>
  <mergeCells count="6">
    <mergeCell ref="B14:E14"/>
    <mergeCell ref="Q3:R3"/>
    <mergeCell ref="B1:H1"/>
    <mergeCell ref="K3:L3"/>
    <mergeCell ref="M3:N3"/>
    <mergeCell ref="O3:P3"/>
  </mergeCells>
  <phoneticPr fontId="13" type="noConversion"/>
  <conditionalFormatting sqref="H5:I5">
    <cfRule type="cellIs" dxfId="453" priority="155" operator="equal">
      <formula>"High"</formula>
    </cfRule>
  </conditionalFormatting>
  <conditionalFormatting sqref="H5:I12">
    <cfRule type="containsText" dxfId="452" priority="142" operator="containsText" text="Complete">
      <formula>NOT(ISERROR(SEARCH("Complete",H5)))</formula>
    </cfRule>
    <cfRule type="containsText" dxfId="451" priority="143" operator="containsText" text="Medium">
      <formula>NOT(ISERROR(SEARCH("Medium",H5)))</formula>
    </cfRule>
    <cfRule type="cellIs" dxfId="450" priority="144" operator="equal">
      <formula>"Medium"</formula>
    </cfRule>
    <cfRule type="cellIs" dxfId="449" priority="145" operator="equal">
      <formula>"Critical"</formula>
    </cfRule>
    <cfRule type="containsText" dxfId="448" priority="146" operator="containsText" text="Low">
      <formula>NOT(ISERROR(SEARCH("Low",H5)))</formula>
    </cfRule>
    <cfRule type="cellIs" dxfId="447" priority="147" operator="equal">
      <formula>"Medium"</formula>
    </cfRule>
    <cfRule type="containsText" dxfId="446" priority="148" operator="containsText" text="Critical">
      <formula>NOT(ISERROR(SEARCH("Critical",H5)))</formula>
    </cfRule>
    <cfRule type="containsText" dxfId="445" priority="149" operator="containsText" text="High">
      <formula>NOT(ISERROR(SEARCH("High",H5)))</formula>
    </cfRule>
    <cfRule type="cellIs" dxfId="444" priority="150" operator="equal">
      <formula>"Low"</formula>
    </cfRule>
    <cfRule type="cellIs" dxfId="443" priority="151" operator="equal">
      <formula>"Medium"</formula>
    </cfRule>
    <cfRule type="containsText" dxfId="442" priority="152" operator="containsText" text="Critical">
      <formula>NOT(ISERROR(SEARCH("Critical",H5)))</formula>
    </cfRule>
    <cfRule type="containsText" dxfId="441" priority="153" operator="containsText" text="Critical">
      <formula>NOT(ISERROR(SEARCH("Critical",H5)))</formula>
    </cfRule>
    <cfRule type="containsText" dxfId="440" priority="154" operator="containsText" text="High">
      <formula>NOT(ISERROR(SEARCH("High",H5)))</formula>
    </cfRule>
  </conditionalFormatting>
  <conditionalFormatting sqref="J5:J12">
    <cfRule type="containsText" dxfId="439" priority="110" operator="containsText" text="intended action">
      <formula>NOT(ISERROR(SEARCH("intended action",J5)))</formula>
    </cfRule>
    <cfRule type="containsText" dxfId="438" priority="111" operator="containsText" text="Intended action">
      <formula>NOT(ISERROR(SEARCH("Intended action",J5)))</formula>
    </cfRule>
    <cfRule type="containsText" dxfId="437" priority="112" operator="containsText" text="Not applicable">
      <formula>NOT(ISERROR(SEARCH("Not applicable",J5)))</formula>
    </cfRule>
    <cfRule type="containsText" dxfId="436" priority="113" operator="containsText" text="Not applicable ">
      <formula>NOT(ISERROR(SEARCH("Not applicable ",J5)))</formula>
    </cfRule>
    <cfRule type="containsText" dxfId="435" priority="114" operator="containsText" text="Off Track">
      <formula>NOT(ISERROR(SEARCH("Off Track",J5)))</formula>
    </cfRule>
    <cfRule type="containsText" dxfId="434" priority="124" operator="containsText" text="Completed">
      <formula>NOT(ISERROR(SEARCH("Completed",J5)))</formula>
    </cfRule>
    <cfRule type="containsText" dxfId="433" priority="125" operator="containsText" text="On Track">
      <formula>NOT(ISERROR(SEARCH("On Track",J5)))</formula>
    </cfRule>
    <cfRule type="containsText" dxfId="432" priority="126" operator="containsText" text="On Track ">
      <formula>NOT(ISERROR(SEARCH("On Track ",J5)))</formula>
    </cfRule>
    <cfRule type="containsText" dxfId="431" priority="127" operator="containsText" text="Hold">
      <formula>NOT(ISERROR(SEARCH("Hold",J5)))</formula>
    </cfRule>
    <cfRule type="containsText" dxfId="430" priority="128" operator="containsText" text="Hold">
      <formula>NOT(ISERROR(SEARCH("Hold",J5)))</formula>
    </cfRule>
    <cfRule type="containsText" dxfId="429" priority="129" operator="containsText" text="At Risk">
      <formula>NOT(ISERROR(SEARCH("At Risk",J5)))</formula>
    </cfRule>
    <cfRule type="containsText" dxfId="428" priority="130" operator="containsText" text="Off Track">
      <formula>NOT(ISERROR(SEARCH("Off Track",J5)))</formula>
    </cfRule>
    <cfRule type="containsText" dxfId="427" priority="131" operator="containsText" text="Off Track">
      <formula>NOT(ISERROR(SEARCH("Off Track",J5)))</formula>
    </cfRule>
    <cfRule type="containsText" dxfId="426" priority="132" operator="containsText" text="Off Track">
      <formula>NOT(ISERROR(SEARCH("Off Track",J5)))</formula>
    </cfRule>
    <cfRule type="containsText" dxfId="425" priority="133" operator="containsText" text="Off Track">
      <formula>NOT(ISERROR(SEARCH("Off Track",J5)))</formula>
    </cfRule>
  </conditionalFormatting>
  <conditionalFormatting sqref="L5:L12">
    <cfRule type="containsText" dxfId="424" priority="95" operator="containsText" text="intended action">
      <formula>NOT(ISERROR(SEARCH("intended action",L5)))</formula>
    </cfRule>
    <cfRule type="containsText" dxfId="423" priority="96" operator="containsText" text="Intended action">
      <formula>NOT(ISERROR(SEARCH("Intended action",L5)))</formula>
    </cfRule>
    <cfRule type="containsText" dxfId="422" priority="97" operator="containsText" text="Not applicable">
      <formula>NOT(ISERROR(SEARCH("Not applicable",L5)))</formula>
    </cfRule>
    <cfRule type="containsText" dxfId="421" priority="98" operator="containsText" text="Not applicable ">
      <formula>NOT(ISERROR(SEARCH("Not applicable ",L5)))</formula>
    </cfRule>
    <cfRule type="containsText" dxfId="420" priority="99" operator="containsText" text="Off Track">
      <formula>NOT(ISERROR(SEARCH("Off Track",L5)))</formula>
    </cfRule>
    <cfRule type="containsText" dxfId="419" priority="100" operator="containsText" text="Completed">
      <formula>NOT(ISERROR(SEARCH("Completed",L5)))</formula>
    </cfRule>
    <cfRule type="containsText" dxfId="418" priority="101" operator="containsText" text="On Track">
      <formula>NOT(ISERROR(SEARCH("On Track",L5)))</formula>
    </cfRule>
    <cfRule type="containsText" dxfId="417" priority="102" operator="containsText" text="On Track ">
      <formula>NOT(ISERROR(SEARCH("On Track ",L5)))</formula>
    </cfRule>
    <cfRule type="containsText" dxfId="416" priority="103" operator="containsText" text="Hold">
      <formula>NOT(ISERROR(SEARCH("Hold",L5)))</formula>
    </cfRule>
    <cfRule type="containsText" dxfId="415" priority="104" operator="containsText" text="Hold">
      <formula>NOT(ISERROR(SEARCH("Hold",L5)))</formula>
    </cfRule>
    <cfRule type="containsText" dxfId="414" priority="105" operator="containsText" text="At Risk">
      <formula>NOT(ISERROR(SEARCH("At Risk",L5)))</formula>
    </cfRule>
    <cfRule type="containsText" dxfId="413" priority="106" operator="containsText" text="Off Track">
      <formula>NOT(ISERROR(SEARCH("Off Track",L5)))</formula>
    </cfRule>
    <cfRule type="containsText" dxfId="412" priority="107" operator="containsText" text="Off Track">
      <formula>NOT(ISERROR(SEARCH("Off Track",L5)))</formula>
    </cfRule>
    <cfRule type="containsText" dxfId="411" priority="108" operator="containsText" text="Off Track">
      <formula>NOT(ISERROR(SEARCH("Off Track",L5)))</formula>
    </cfRule>
    <cfRule type="containsText" dxfId="410" priority="109" operator="containsText" text="Off Track">
      <formula>NOT(ISERROR(SEARCH("Off Track",L5)))</formula>
    </cfRule>
  </conditionalFormatting>
  <conditionalFormatting sqref="N5:N12">
    <cfRule type="containsText" dxfId="409" priority="35" operator="containsText" text="intended action">
      <formula>NOT(ISERROR(SEARCH("intended action",N5)))</formula>
    </cfRule>
    <cfRule type="containsText" dxfId="408" priority="36" operator="containsText" text="Intended action">
      <formula>NOT(ISERROR(SEARCH("Intended action",N5)))</formula>
    </cfRule>
    <cfRule type="containsText" dxfId="407" priority="37" operator="containsText" text="Not applicable">
      <formula>NOT(ISERROR(SEARCH("Not applicable",N5)))</formula>
    </cfRule>
    <cfRule type="containsText" dxfId="406" priority="38" operator="containsText" text="Not applicable ">
      <formula>NOT(ISERROR(SEARCH("Not applicable ",N5)))</formula>
    </cfRule>
    <cfRule type="containsText" dxfId="405" priority="39" operator="containsText" text="Off Track">
      <formula>NOT(ISERROR(SEARCH("Off Track",N5)))</formula>
    </cfRule>
    <cfRule type="containsText" dxfId="404" priority="40" operator="containsText" text="Completed">
      <formula>NOT(ISERROR(SEARCH("Completed",N5)))</formula>
    </cfRule>
    <cfRule type="containsText" dxfId="403" priority="41" operator="containsText" text="On Track">
      <formula>NOT(ISERROR(SEARCH("On Track",N5)))</formula>
    </cfRule>
    <cfRule type="containsText" dxfId="402" priority="42" operator="containsText" text="On Track ">
      <formula>NOT(ISERROR(SEARCH("On Track ",N5)))</formula>
    </cfRule>
    <cfRule type="containsText" dxfId="401" priority="43" operator="containsText" text="Hold">
      <formula>NOT(ISERROR(SEARCH("Hold",N5)))</formula>
    </cfRule>
    <cfRule type="containsText" dxfId="400" priority="44" operator="containsText" text="Hold">
      <formula>NOT(ISERROR(SEARCH("Hold",N5)))</formula>
    </cfRule>
    <cfRule type="containsText" dxfId="399" priority="45" operator="containsText" text="At Risk">
      <formula>NOT(ISERROR(SEARCH("At Risk",N5)))</formula>
    </cfRule>
    <cfRule type="containsText" dxfId="398" priority="46" operator="containsText" text="Off Track">
      <formula>NOT(ISERROR(SEARCH("Off Track",N5)))</formula>
    </cfRule>
    <cfRule type="containsText" dxfId="397" priority="47" operator="containsText" text="Off Track">
      <formula>NOT(ISERROR(SEARCH("Off Track",N5)))</formula>
    </cfRule>
    <cfRule type="containsText" dxfId="396" priority="48" operator="containsText" text="Off Track">
      <formula>NOT(ISERROR(SEARCH("Off Track",N5)))</formula>
    </cfRule>
    <cfRule type="containsText" dxfId="395" priority="49" operator="containsText" text="Off Track">
      <formula>NOT(ISERROR(SEARCH("Off Track",N5)))</formula>
    </cfRule>
  </conditionalFormatting>
  <conditionalFormatting sqref="P5:P12">
    <cfRule type="containsText" dxfId="394" priority="20" operator="containsText" text="intended action">
      <formula>NOT(ISERROR(SEARCH("intended action",P5)))</formula>
    </cfRule>
    <cfRule type="containsText" dxfId="393" priority="21" operator="containsText" text="Intended action">
      <formula>NOT(ISERROR(SEARCH("Intended action",P5)))</formula>
    </cfRule>
    <cfRule type="containsText" dxfId="392" priority="22" operator="containsText" text="Not applicable">
      <formula>NOT(ISERROR(SEARCH("Not applicable",P5)))</formula>
    </cfRule>
    <cfRule type="containsText" dxfId="391" priority="23" operator="containsText" text="Not applicable ">
      <formula>NOT(ISERROR(SEARCH("Not applicable ",P5)))</formula>
    </cfRule>
    <cfRule type="containsText" dxfId="390" priority="24" operator="containsText" text="Off Track">
      <formula>NOT(ISERROR(SEARCH("Off Track",P5)))</formula>
    </cfRule>
    <cfRule type="containsText" dxfId="389" priority="25" operator="containsText" text="Completed">
      <formula>NOT(ISERROR(SEARCH("Completed",P5)))</formula>
    </cfRule>
    <cfRule type="containsText" dxfId="388" priority="26" operator="containsText" text="On Track">
      <formula>NOT(ISERROR(SEARCH("On Track",P5)))</formula>
    </cfRule>
    <cfRule type="containsText" dxfId="387" priority="27" operator="containsText" text="On Track ">
      <formula>NOT(ISERROR(SEARCH("On Track ",P5)))</formula>
    </cfRule>
    <cfRule type="containsText" dxfId="386" priority="28" operator="containsText" text="Hold">
      <formula>NOT(ISERROR(SEARCH("Hold",P5)))</formula>
    </cfRule>
    <cfRule type="containsText" dxfId="385" priority="29" operator="containsText" text="Hold">
      <formula>NOT(ISERROR(SEARCH("Hold",P5)))</formula>
    </cfRule>
    <cfRule type="containsText" dxfId="384" priority="30" operator="containsText" text="At Risk">
      <formula>NOT(ISERROR(SEARCH("At Risk",P5)))</formula>
    </cfRule>
    <cfRule type="containsText" dxfId="383" priority="31" operator="containsText" text="Off Track">
      <formula>NOT(ISERROR(SEARCH("Off Track",P5)))</formula>
    </cfRule>
    <cfRule type="containsText" dxfId="382" priority="32" operator="containsText" text="Off Track">
      <formula>NOT(ISERROR(SEARCH("Off Track",P5)))</formula>
    </cfRule>
    <cfRule type="containsText" dxfId="381" priority="33" operator="containsText" text="Off Track">
      <formula>NOT(ISERROR(SEARCH("Off Track",P5)))</formula>
    </cfRule>
    <cfRule type="containsText" dxfId="380" priority="34" operator="containsText" text="Off Track">
      <formula>NOT(ISERROR(SEARCH("Off Track",P5)))</formula>
    </cfRule>
  </conditionalFormatting>
  <conditionalFormatting sqref="R5:R12">
    <cfRule type="containsText" dxfId="379" priority="5" operator="containsText" text="intended action">
      <formula>NOT(ISERROR(SEARCH("intended action",R5)))</formula>
    </cfRule>
    <cfRule type="containsText" dxfId="378" priority="6" operator="containsText" text="Intended action">
      <formula>NOT(ISERROR(SEARCH("Intended action",R5)))</formula>
    </cfRule>
    <cfRule type="containsText" dxfId="377" priority="7" operator="containsText" text="Not applicable">
      <formula>NOT(ISERROR(SEARCH("Not applicable",R5)))</formula>
    </cfRule>
    <cfRule type="containsText" dxfId="376" priority="8" operator="containsText" text="Not applicable ">
      <formula>NOT(ISERROR(SEARCH("Not applicable ",R5)))</formula>
    </cfRule>
    <cfRule type="containsText" dxfId="375" priority="9" operator="containsText" text="Off Track">
      <formula>NOT(ISERROR(SEARCH("Off Track",R5)))</formula>
    </cfRule>
    <cfRule type="containsText" dxfId="374" priority="10" operator="containsText" text="Completed">
      <formula>NOT(ISERROR(SEARCH("Completed",R5)))</formula>
    </cfRule>
    <cfRule type="containsText" dxfId="373" priority="11" operator="containsText" text="On Track">
      <formula>NOT(ISERROR(SEARCH("On Track",R5)))</formula>
    </cfRule>
    <cfRule type="containsText" dxfId="372" priority="12" operator="containsText" text="On Track ">
      <formula>NOT(ISERROR(SEARCH("On Track ",R5)))</formula>
    </cfRule>
    <cfRule type="containsText" dxfId="371" priority="13" operator="containsText" text="Hold">
      <formula>NOT(ISERROR(SEARCH("Hold",R5)))</formula>
    </cfRule>
    <cfRule type="containsText" dxfId="370" priority="14" operator="containsText" text="Hold">
      <formula>NOT(ISERROR(SEARCH("Hold",R5)))</formula>
    </cfRule>
    <cfRule type="containsText" dxfId="369" priority="15" operator="containsText" text="At Risk">
      <formula>NOT(ISERROR(SEARCH("At Risk",R5)))</formula>
    </cfRule>
    <cfRule type="containsText" dxfId="368" priority="16" operator="containsText" text="Off Track">
      <formula>NOT(ISERROR(SEARCH("Off Track",R5)))</formula>
    </cfRule>
    <cfRule type="containsText" dxfId="367" priority="17" operator="containsText" text="Off Track">
      <formula>NOT(ISERROR(SEARCH("Off Track",R5)))</formula>
    </cfRule>
    <cfRule type="containsText" dxfId="366" priority="18" operator="containsText" text="Off Track">
      <formula>NOT(ISERROR(SEARCH("Off Track",R5)))</formula>
    </cfRule>
    <cfRule type="containsText" dxfId="365" priority="19" operator="containsText" text="Off Track">
      <formula>NOT(ISERROR(SEARCH("Off Track",R5)))</formula>
    </cfRule>
  </conditionalFormatting>
  <conditionalFormatting sqref="H5:H12">
    <cfRule type="containsText" dxfId="364" priority="1" operator="containsText" text="Critical ">
      <formula>NOT(ISERROR(SEARCH("Critical ",H5)))</formula>
    </cfRule>
    <cfRule type="containsText" dxfId="363" priority="2" operator="containsText" text="critical">
      <formula>NOT(ISERROR(SEARCH("critical",H5)))</formula>
    </cfRule>
    <cfRule type="containsText" dxfId="362" priority="3" operator="containsText" text="Critial ">
      <formula>NOT(ISERROR(SEARCH("Critial ",H5)))</formula>
    </cfRule>
    <cfRule type="containsText" dxfId="361" priority="4" operator="containsText" text="Critial ">
      <formula>NOT(ISERROR(SEARCH("Critial ",H5)))</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3">
        <x14:dataValidation type="list" allowBlank="1" showInputMessage="1" showErrorMessage="1" xr:uid="{758244AB-FA5A-4DA4-9274-51A185E684C0}">
          <x14:formula1>
            <xm:f>#REF!</xm:f>
          </x14:formula1>
          <xm:sqref>I5:I12</xm:sqref>
        </x14:dataValidation>
        <x14:dataValidation type="list" allowBlank="1" showInputMessage="1" showErrorMessage="1" xr:uid="{7B663ACD-A24B-4647-912E-E26C5B092866}">
          <x14:formula1>
            <xm:f>Introduction!$F$28:$F$32</xm:f>
          </x14:formula1>
          <xm:sqref>J5:J12 L5:L12 P5:P12 N5:N12 R5:R12</xm:sqref>
        </x14:dataValidation>
        <x14:dataValidation type="list" allowBlank="1" showInputMessage="1" showErrorMessage="1" xr:uid="{C0A3AA30-9349-4BF2-BBDA-00A68A7BF2C8}">
          <x14:formula1>
            <xm:f>Introduction!$I$28:$I$31</xm:f>
          </x14:formula1>
          <xm:sqref>H5:H12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9A12D-8EA8-4746-A2DB-E9714D39725D}">
  <sheetPr codeName="Sheet4">
    <tabColor theme="5" tint="-0.249977111117893"/>
  </sheetPr>
  <dimension ref="B1:S24"/>
  <sheetViews>
    <sheetView showGridLines="0" topLeftCell="A2" zoomScale="70" zoomScaleNormal="70" workbookViewId="0">
      <selection activeCell="B13" sqref="B13:E13"/>
    </sheetView>
  </sheetViews>
  <sheetFormatPr defaultColWidth="8.7265625" defaultRowHeight="15" x14ac:dyDescent="0.3"/>
  <cols>
    <col min="1" max="1" width="4.1796875" style="2" customWidth="1"/>
    <col min="2" max="2" width="18.453125" style="94" customWidth="1"/>
    <col min="3" max="3" width="34.453125" style="2" customWidth="1"/>
    <col min="4" max="4" width="24.81640625" style="2" customWidth="1"/>
    <col min="5" max="5" width="22.1796875" style="2" customWidth="1"/>
    <col min="6" max="6" width="21.1796875" style="2" customWidth="1"/>
    <col min="7" max="8" width="19.453125" style="2" customWidth="1"/>
    <col min="9" max="9" width="14.81640625" style="2" customWidth="1"/>
    <col min="10" max="10" width="16.90625" style="2" customWidth="1"/>
    <col min="11" max="11" width="16.453125" style="2" customWidth="1"/>
    <col min="12" max="18" width="15.81640625" style="2" customWidth="1"/>
    <col min="19" max="19" width="16.453125" style="2" customWidth="1"/>
    <col min="20" max="22" width="8.7265625" style="2" customWidth="1"/>
    <col min="23" max="16384" width="8.7265625" style="2"/>
  </cols>
  <sheetData>
    <row r="1" spans="2:19" s="76" customFormat="1" ht="30.65" customHeight="1" x14ac:dyDescent="0.4">
      <c r="B1" s="96" t="s">
        <v>127</v>
      </c>
    </row>
    <row r="2" spans="2:19" s="76" customFormat="1" ht="18" customHeight="1" thickBot="1" x14ac:dyDescent="0.45">
      <c r="B2" s="96"/>
      <c r="J2" s="132"/>
      <c r="K2" s="173" t="s">
        <v>47</v>
      </c>
      <c r="L2" s="195" t="s">
        <v>48</v>
      </c>
      <c r="M2" s="195"/>
      <c r="N2" s="195" t="s">
        <v>49</v>
      </c>
      <c r="O2" s="195"/>
      <c r="P2" s="195" t="s">
        <v>50</v>
      </c>
      <c r="Q2" s="195"/>
      <c r="R2" s="195" t="s">
        <v>51</v>
      </c>
      <c r="S2" s="195"/>
    </row>
    <row r="3" spans="2:19" ht="32" customHeight="1" thickBot="1" x14ac:dyDescent="0.35">
      <c r="B3" s="97" t="s">
        <v>37</v>
      </c>
      <c r="C3" s="8" t="s">
        <v>38</v>
      </c>
      <c r="D3" s="8" t="s">
        <v>39</v>
      </c>
      <c r="E3" s="8" t="s">
        <v>40</v>
      </c>
      <c r="F3" s="8" t="s">
        <v>41</v>
      </c>
      <c r="G3" s="8" t="s">
        <v>43</v>
      </c>
      <c r="H3" s="8" t="s">
        <v>44</v>
      </c>
      <c r="I3" s="8" t="s">
        <v>45</v>
      </c>
      <c r="J3" s="9" t="s">
        <v>42</v>
      </c>
      <c r="K3" s="126" t="s">
        <v>46</v>
      </c>
      <c r="L3" s="149" t="s">
        <v>106</v>
      </c>
      <c r="M3" s="126" t="s">
        <v>107</v>
      </c>
      <c r="N3" s="9" t="s">
        <v>93</v>
      </c>
      <c r="O3" s="126" t="s">
        <v>91</v>
      </c>
      <c r="P3" s="9" t="s">
        <v>94</v>
      </c>
      <c r="Q3" s="126" t="s">
        <v>108</v>
      </c>
      <c r="R3" s="9" t="s">
        <v>109</v>
      </c>
      <c r="S3" s="150" t="s">
        <v>92</v>
      </c>
    </row>
    <row r="4" spans="2:19" s="4" customFormat="1" ht="61" customHeight="1" x14ac:dyDescent="0.3">
      <c r="B4" s="135" t="s">
        <v>52</v>
      </c>
      <c r="C4" s="13" t="s">
        <v>95</v>
      </c>
      <c r="D4" s="48"/>
      <c r="E4" s="13"/>
      <c r="F4" s="14"/>
      <c r="G4" s="13"/>
      <c r="H4" s="13"/>
      <c r="I4" s="15"/>
      <c r="J4" s="111"/>
      <c r="K4" s="16"/>
      <c r="L4" s="64"/>
      <c r="M4" s="136"/>
      <c r="N4" s="3"/>
      <c r="O4" s="136"/>
      <c r="P4" s="3"/>
      <c r="Q4" s="136"/>
      <c r="R4" s="3"/>
      <c r="S4" s="136"/>
    </row>
    <row r="5" spans="2:19" s="4" customFormat="1" ht="61" customHeight="1" thickBot="1" x14ac:dyDescent="0.35">
      <c r="B5" s="122"/>
      <c r="C5" s="50" t="s">
        <v>96</v>
      </c>
      <c r="D5" s="134"/>
      <c r="E5" s="50"/>
      <c r="F5" s="51"/>
      <c r="G5" s="50"/>
      <c r="H5" s="50"/>
      <c r="I5" s="114"/>
      <c r="J5" s="112"/>
      <c r="K5" s="141"/>
      <c r="L5" s="138"/>
      <c r="M5" s="136"/>
      <c r="N5" s="3"/>
      <c r="O5" s="136"/>
      <c r="P5" s="3"/>
      <c r="Q5" s="136"/>
      <c r="R5" s="3"/>
      <c r="S5" s="136"/>
    </row>
    <row r="6" spans="2:19" ht="34" customHeight="1" x14ac:dyDescent="0.3">
      <c r="B6" s="17" t="s">
        <v>56</v>
      </c>
      <c r="C6" s="44" t="s">
        <v>62</v>
      </c>
      <c r="D6" s="133"/>
      <c r="E6" s="44"/>
      <c r="F6" s="45"/>
      <c r="G6" s="44"/>
      <c r="H6" s="44"/>
      <c r="I6" s="111"/>
      <c r="J6" s="116"/>
      <c r="K6" s="136"/>
      <c r="L6" s="64"/>
      <c r="M6" s="136"/>
      <c r="N6" s="3"/>
      <c r="O6" s="136"/>
      <c r="P6" s="3"/>
      <c r="Q6" s="136"/>
      <c r="R6" s="3"/>
      <c r="S6" s="136"/>
    </row>
    <row r="7" spans="2:19" ht="66.5" customHeight="1" x14ac:dyDescent="0.3">
      <c r="B7" s="17"/>
      <c r="C7" s="26" t="s">
        <v>97</v>
      </c>
      <c r="D7" s="39"/>
      <c r="E7" s="44"/>
      <c r="F7" s="45"/>
      <c r="G7" s="44"/>
      <c r="H7" s="44"/>
      <c r="I7" s="111"/>
      <c r="J7" s="116"/>
      <c r="K7" s="136"/>
      <c r="L7" s="138"/>
      <c r="M7" s="136"/>
      <c r="N7" s="3"/>
      <c r="O7" s="136"/>
      <c r="P7" s="3"/>
      <c r="Q7" s="136"/>
      <c r="R7" s="3"/>
      <c r="S7" s="136"/>
    </row>
    <row r="8" spans="2:19" ht="77.5" customHeight="1" thickBot="1" x14ac:dyDescent="0.35">
      <c r="B8" s="17"/>
      <c r="C8" s="26" t="s">
        <v>98</v>
      </c>
      <c r="D8" s="39"/>
      <c r="E8" s="46"/>
      <c r="F8" s="47"/>
      <c r="G8" s="46"/>
      <c r="H8" s="46"/>
      <c r="I8" s="113"/>
      <c r="J8" s="112"/>
      <c r="K8" s="139"/>
      <c r="L8" s="137"/>
      <c r="M8" s="136"/>
      <c r="N8" s="3"/>
      <c r="O8" s="136"/>
      <c r="P8" s="3"/>
      <c r="Q8" s="136"/>
      <c r="R8" s="3"/>
      <c r="S8" s="136"/>
    </row>
    <row r="9" spans="2:19" ht="95.5" customHeight="1" x14ac:dyDescent="0.3">
      <c r="B9" s="11" t="s">
        <v>57</v>
      </c>
      <c r="C9" s="13" t="s">
        <v>99</v>
      </c>
      <c r="D9" s="48"/>
      <c r="E9" s="44"/>
      <c r="F9" s="45"/>
      <c r="G9" s="44"/>
      <c r="H9" s="44"/>
      <c r="I9" s="110"/>
      <c r="J9" s="110"/>
      <c r="K9" s="107"/>
      <c r="L9" s="137"/>
      <c r="M9" s="136"/>
      <c r="N9" s="3"/>
      <c r="O9" s="136"/>
      <c r="P9" s="3"/>
      <c r="Q9" s="136"/>
      <c r="R9" s="3"/>
      <c r="S9" s="136"/>
    </row>
    <row r="10" spans="2:19" ht="95.5" customHeight="1" x14ac:dyDescent="0.3">
      <c r="B10" s="17"/>
      <c r="C10" s="19" t="s">
        <v>120</v>
      </c>
      <c r="D10" s="18"/>
      <c r="E10" s="44"/>
      <c r="F10" s="45"/>
      <c r="G10" s="44"/>
      <c r="H10" s="44"/>
      <c r="I10" s="111"/>
      <c r="J10" s="29"/>
      <c r="K10" s="121"/>
      <c r="L10" s="137"/>
      <c r="M10" s="136"/>
      <c r="N10" s="3"/>
      <c r="O10" s="136"/>
      <c r="P10" s="3"/>
      <c r="Q10" s="136"/>
      <c r="R10" s="3"/>
      <c r="S10" s="136"/>
    </row>
    <row r="11" spans="2:19" ht="98.5" customHeight="1" thickBot="1" x14ac:dyDescent="0.35">
      <c r="B11" s="24"/>
      <c r="C11" s="34" t="s">
        <v>100</v>
      </c>
      <c r="D11" s="49"/>
      <c r="E11" s="50"/>
      <c r="F11" s="50"/>
      <c r="G11" s="50"/>
      <c r="H11" s="50"/>
      <c r="I11" s="114"/>
      <c r="J11" s="114"/>
      <c r="K11" s="108"/>
      <c r="L11" s="81"/>
      <c r="M11" s="141"/>
      <c r="N11" s="7"/>
      <c r="O11" s="141"/>
      <c r="P11" s="7"/>
      <c r="Q11" s="141"/>
      <c r="R11" s="7"/>
      <c r="S11" s="141"/>
    </row>
    <row r="12" spans="2:19" ht="15.5" thickBot="1" x14ac:dyDescent="0.35"/>
    <row r="13" spans="2:19" ht="15.5" thickBot="1" x14ac:dyDescent="0.35">
      <c r="B13" s="244" t="s">
        <v>129</v>
      </c>
      <c r="C13" s="245"/>
      <c r="D13" s="245"/>
      <c r="E13" s="246"/>
    </row>
    <row r="14" spans="2:19" ht="30" x14ac:dyDescent="0.3">
      <c r="B14" s="157" t="s">
        <v>119</v>
      </c>
      <c r="C14" s="104" t="s">
        <v>59</v>
      </c>
      <c r="D14" s="104" t="s">
        <v>60</v>
      </c>
      <c r="E14" s="105" t="s">
        <v>128</v>
      </c>
    </row>
    <row r="15" spans="2:19" x14ac:dyDescent="0.3">
      <c r="B15" s="158" t="s">
        <v>47</v>
      </c>
      <c r="C15" s="162">
        <f>COUNTIF(K4:K5,"completed*")</f>
        <v>0</v>
      </c>
      <c r="D15" s="162">
        <f>COUNTIF(K6:K8,"*completed*")</f>
        <v>0</v>
      </c>
      <c r="E15" s="163">
        <f>COUNTIF(K9:K11,"*completed*")</f>
        <v>0</v>
      </c>
    </row>
    <row r="16" spans="2:19" x14ac:dyDescent="0.3">
      <c r="B16" s="158" t="s">
        <v>48</v>
      </c>
      <c r="C16" s="162">
        <f>COUNTIF(M4:M5,"completed*")</f>
        <v>0</v>
      </c>
      <c r="D16" s="162">
        <f>COUNTIF(M6:M8,"*completed*")</f>
        <v>0</v>
      </c>
      <c r="E16" s="163">
        <f>COUNTIF(M9:M11,"*completed*")</f>
        <v>0</v>
      </c>
    </row>
    <row r="17" spans="2:5" x14ac:dyDescent="0.3">
      <c r="B17" s="159" t="s">
        <v>49</v>
      </c>
      <c r="C17" s="162">
        <f>COUNTIF(O4:O5,"completed*")</f>
        <v>0</v>
      </c>
      <c r="D17" s="162">
        <f>COUNTIF(O6:O8,"*completed*")</f>
        <v>0</v>
      </c>
      <c r="E17" s="163">
        <f>COUNTIF(O9:O11,"*completed*")</f>
        <v>0</v>
      </c>
    </row>
    <row r="18" spans="2:5" x14ac:dyDescent="0.3">
      <c r="B18" s="159" t="s">
        <v>50</v>
      </c>
      <c r="C18" s="162">
        <f>COUNTIF(Q4:Q5,"completed*")</f>
        <v>0</v>
      </c>
      <c r="D18" s="162">
        <f>COUNTIF(Q6:Q8,"*completed*")</f>
        <v>0</v>
      </c>
      <c r="E18" s="163">
        <f>COUNTIF(Q9:Q11,"*completed*")</f>
        <v>0</v>
      </c>
    </row>
    <row r="19" spans="2:5" ht="15.5" thickBot="1" x14ac:dyDescent="0.35">
      <c r="B19" s="160" t="s">
        <v>51</v>
      </c>
      <c r="C19" s="162">
        <f>COUNTIF(S4:S5,"completed*")</f>
        <v>0</v>
      </c>
      <c r="D19" s="162">
        <f>COUNTIF(S6:S8,"*completed*")</f>
        <v>0</v>
      </c>
      <c r="E19" s="163">
        <f>COUNTIF(S9:S11,"*completed*")</f>
        <v>0</v>
      </c>
    </row>
    <row r="20" spans="2:5" ht="15.5" x14ac:dyDescent="0.35">
      <c r="B20"/>
      <c r="C20"/>
    </row>
    <row r="21" spans="2:5" ht="15.5" x14ac:dyDescent="0.35">
      <c r="B21"/>
      <c r="C21"/>
    </row>
    <row r="22" spans="2:5" ht="15.5" x14ac:dyDescent="0.35">
      <c r="B22"/>
      <c r="C22"/>
    </row>
    <row r="23" spans="2:5" ht="15.5" x14ac:dyDescent="0.35">
      <c r="B23"/>
      <c r="C23"/>
    </row>
    <row r="24" spans="2:5" ht="15.5" x14ac:dyDescent="0.35">
      <c r="B24"/>
      <c r="C24"/>
    </row>
  </sheetData>
  <mergeCells count="5">
    <mergeCell ref="L2:M2"/>
    <mergeCell ref="N2:O2"/>
    <mergeCell ref="P2:Q2"/>
    <mergeCell ref="R2:S2"/>
    <mergeCell ref="B13:E13"/>
  </mergeCells>
  <phoneticPr fontId="13" type="noConversion"/>
  <conditionalFormatting sqref="I4:J5">
    <cfRule type="cellIs" dxfId="360" priority="104" operator="equal">
      <formula>"High"</formula>
    </cfRule>
  </conditionalFormatting>
  <conditionalFormatting sqref="I4:J11">
    <cfRule type="containsText" dxfId="359" priority="91" operator="containsText" text="Complete">
      <formula>NOT(ISERROR(SEARCH("Complete",I4)))</formula>
    </cfRule>
    <cfRule type="containsText" dxfId="358" priority="92" operator="containsText" text="Medium">
      <formula>NOT(ISERROR(SEARCH("Medium",I4)))</formula>
    </cfRule>
    <cfRule type="cellIs" dxfId="357" priority="93" operator="equal">
      <formula>"Medium"</formula>
    </cfRule>
    <cfRule type="cellIs" dxfId="356" priority="94" operator="equal">
      <formula>"Critical"</formula>
    </cfRule>
    <cfRule type="containsText" dxfId="355" priority="95" operator="containsText" text="Low">
      <formula>NOT(ISERROR(SEARCH("Low",I4)))</formula>
    </cfRule>
    <cfRule type="cellIs" dxfId="354" priority="96" operator="equal">
      <formula>"Medium"</formula>
    </cfRule>
    <cfRule type="containsText" dxfId="353" priority="97" operator="containsText" text="Critical">
      <formula>NOT(ISERROR(SEARCH("Critical",I4)))</formula>
    </cfRule>
    <cfRule type="containsText" dxfId="352" priority="98" operator="containsText" text="High">
      <formula>NOT(ISERROR(SEARCH("High",I4)))</formula>
    </cfRule>
    <cfRule type="cellIs" dxfId="351" priority="99" operator="equal">
      <formula>"Low"</formula>
    </cfRule>
    <cfRule type="cellIs" dxfId="350" priority="100" operator="equal">
      <formula>"Medium"</formula>
    </cfRule>
    <cfRule type="containsText" dxfId="349" priority="101" operator="containsText" text="Critical">
      <formula>NOT(ISERROR(SEARCH("Critical",I4)))</formula>
    </cfRule>
    <cfRule type="containsText" dxfId="348" priority="102" operator="containsText" text="Critical">
      <formula>NOT(ISERROR(SEARCH("Critical",I4)))</formula>
    </cfRule>
    <cfRule type="containsText" dxfId="347" priority="103" operator="containsText" text="High">
      <formula>NOT(ISERROR(SEARCH("High",I4)))</formula>
    </cfRule>
  </conditionalFormatting>
  <conditionalFormatting sqref="K4:K11">
    <cfRule type="containsText" dxfId="346" priority="62" operator="containsText" text="intended action">
      <formula>NOT(ISERROR(SEARCH("intended action",K4)))</formula>
    </cfRule>
    <cfRule type="containsText" dxfId="345" priority="63" operator="containsText" text="Not applicable">
      <formula>NOT(ISERROR(SEARCH("Not applicable",K4)))</formula>
    </cfRule>
    <cfRule type="containsText" dxfId="344" priority="64" operator="containsText" text="Not applicable ">
      <formula>NOT(ISERROR(SEARCH("Not applicable ",K4)))</formula>
    </cfRule>
    <cfRule type="containsText" dxfId="343" priority="65" operator="containsText" text="Off Track">
      <formula>NOT(ISERROR(SEARCH("Off Track",K4)))</formula>
    </cfRule>
    <cfRule type="containsText" dxfId="342" priority="67" operator="containsText" text="Completed">
      <formula>NOT(ISERROR(SEARCH("Completed",K4)))</formula>
    </cfRule>
    <cfRule type="containsText" dxfId="341" priority="68" operator="containsText" text="On Track">
      <formula>NOT(ISERROR(SEARCH("On Track",K4)))</formula>
    </cfRule>
    <cfRule type="containsText" dxfId="340" priority="69" operator="containsText" text="On Track ">
      <formula>NOT(ISERROR(SEARCH("On Track ",K4)))</formula>
    </cfRule>
    <cfRule type="containsText" dxfId="339" priority="70" operator="containsText" text="Hold">
      <formula>NOT(ISERROR(SEARCH("Hold",K4)))</formula>
    </cfRule>
    <cfRule type="containsText" dxfId="338" priority="71" operator="containsText" text="Hold">
      <formula>NOT(ISERROR(SEARCH("Hold",K4)))</formula>
    </cfRule>
    <cfRule type="containsText" dxfId="337" priority="72" operator="containsText" text="At Risk">
      <formula>NOT(ISERROR(SEARCH("At Risk",K4)))</formula>
    </cfRule>
    <cfRule type="containsText" dxfId="336" priority="73" operator="containsText" text="Off Track">
      <formula>NOT(ISERROR(SEARCH("Off Track",K4)))</formula>
    </cfRule>
    <cfRule type="containsText" dxfId="335" priority="74" operator="containsText" text="Off Track">
      <formula>NOT(ISERROR(SEARCH("Off Track",K4)))</formula>
    </cfRule>
    <cfRule type="containsText" dxfId="334" priority="75" operator="containsText" text="Off Track">
      <formula>NOT(ISERROR(SEARCH("Off Track",K4)))</formula>
    </cfRule>
    <cfRule type="containsText" dxfId="333" priority="76" operator="containsText" text="Off Track">
      <formula>NOT(ISERROR(SEARCH("Off Track",K4)))</formula>
    </cfRule>
  </conditionalFormatting>
  <conditionalFormatting sqref="M4:M11">
    <cfRule type="containsText" dxfId="332" priority="47" operator="containsText" text="intended action">
      <formula>NOT(ISERROR(SEARCH("intended action",M4)))</formula>
    </cfRule>
    <cfRule type="containsText" dxfId="331" priority="48" operator="containsText" text="Intended action">
      <formula>NOT(ISERROR(SEARCH("Intended action",M4)))</formula>
    </cfRule>
    <cfRule type="containsText" dxfId="330" priority="49" operator="containsText" text="Not applicable">
      <formula>NOT(ISERROR(SEARCH("Not applicable",M4)))</formula>
    </cfRule>
    <cfRule type="containsText" dxfId="329" priority="50" operator="containsText" text="Not applicable ">
      <formula>NOT(ISERROR(SEARCH("Not applicable ",M4)))</formula>
    </cfRule>
    <cfRule type="containsText" dxfId="328" priority="51" operator="containsText" text="Off Track">
      <formula>NOT(ISERROR(SEARCH("Off Track",M4)))</formula>
    </cfRule>
    <cfRule type="containsText" dxfId="327" priority="52" operator="containsText" text="Completed">
      <formula>NOT(ISERROR(SEARCH("Completed",M4)))</formula>
    </cfRule>
    <cfRule type="containsText" dxfId="326" priority="53" operator="containsText" text="On Track">
      <formula>NOT(ISERROR(SEARCH("On Track",M4)))</formula>
    </cfRule>
    <cfRule type="containsText" dxfId="325" priority="54" operator="containsText" text="On Track ">
      <formula>NOT(ISERROR(SEARCH("On Track ",M4)))</formula>
    </cfRule>
    <cfRule type="containsText" dxfId="324" priority="55" operator="containsText" text="Hold">
      <formula>NOT(ISERROR(SEARCH("Hold",M4)))</formula>
    </cfRule>
    <cfRule type="containsText" dxfId="323" priority="56" operator="containsText" text="Hold">
      <formula>NOT(ISERROR(SEARCH("Hold",M4)))</formula>
    </cfRule>
    <cfRule type="containsText" dxfId="322" priority="57" operator="containsText" text="At Risk">
      <formula>NOT(ISERROR(SEARCH("At Risk",M4)))</formula>
    </cfRule>
    <cfRule type="containsText" dxfId="321" priority="58" operator="containsText" text="Off Track">
      <formula>NOT(ISERROR(SEARCH("Off Track",M4)))</formula>
    </cfRule>
    <cfRule type="containsText" dxfId="320" priority="59" operator="containsText" text="Off Track">
      <formula>NOT(ISERROR(SEARCH("Off Track",M4)))</formula>
    </cfRule>
    <cfRule type="containsText" dxfId="319" priority="60" operator="containsText" text="Off Track">
      <formula>NOT(ISERROR(SEARCH("Off Track",M4)))</formula>
    </cfRule>
    <cfRule type="containsText" dxfId="318" priority="61" operator="containsText" text="Off Track">
      <formula>NOT(ISERROR(SEARCH("Off Track",M4)))</formula>
    </cfRule>
  </conditionalFormatting>
  <conditionalFormatting sqref="O4:O11">
    <cfRule type="containsText" dxfId="317" priority="32" operator="containsText" text="intended action">
      <formula>NOT(ISERROR(SEARCH("intended action",O4)))</formula>
    </cfRule>
    <cfRule type="containsText" dxfId="316" priority="33" operator="containsText" text="Intended action">
      <formula>NOT(ISERROR(SEARCH("Intended action",O4)))</formula>
    </cfRule>
    <cfRule type="containsText" dxfId="315" priority="34" operator="containsText" text="Not applicable">
      <formula>NOT(ISERROR(SEARCH("Not applicable",O4)))</formula>
    </cfRule>
    <cfRule type="containsText" dxfId="314" priority="35" operator="containsText" text="Not applicable ">
      <formula>NOT(ISERROR(SEARCH("Not applicable ",O4)))</formula>
    </cfRule>
    <cfRule type="containsText" dxfId="313" priority="36" operator="containsText" text="Off Track">
      <formula>NOT(ISERROR(SEARCH("Off Track",O4)))</formula>
    </cfRule>
    <cfRule type="containsText" dxfId="312" priority="37" operator="containsText" text="Completed">
      <formula>NOT(ISERROR(SEARCH("Completed",O4)))</formula>
    </cfRule>
    <cfRule type="containsText" dxfId="311" priority="38" operator="containsText" text="On Track">
      <formula>NOT(ISERROR(SEARCH("On Track",O4)))</formula>
    </cfRule>
    <cfRule type="containsText" dxfId="310" priority="39" operator="containsText" text="On Track ">
      <formula>NOT(ISERROR(SEARCH("On Track ",O4)))</formula>
    </cfRule>
    <cfRule type="containsText" dxfId="309" priority="40" operator="containsText" text="Hold">
      <formula>NOT(ISERROR(SEARCH("Hold",O4)))</formula>
    </cfRule>
    <cfRule type="containsText" dxfId="308" priority="41" operator="containsText" text="Hold">
      <formula>NOT(ISERROR(SEARCH("Hold",O4)))</formula>
    </cfRule>
    <cfRule type="containsText" dxfId="307" priority="42" operator="containsText" text="At Risk">
      <formula>NOT(ISERROR(SEARCH("At Risk",O4)))</formula>
    </cfRule>
    <cfRule type="containsText" dxfId="306" priority="43" operator="containsText" text="Off Track">
      <formula>NOT(ISERROR(SEARCH("Off Track",O4)))</formula>
    </cfRule>
    <cfRule type="containsText" dxfId="305" priority="44" operator="containsText" text="Off Track">
      <formula>NOT(ISERROR(SEARCH("Off Track",O4)))</formula>
    </cfRule>
    <cfRule type="containsText" dxfId="304" priority="45" operator="containsText" text="Off Track">
      <formula>NOT(ISERROR(SEARCH("Off Track",O4)))</formula>
    </cfRule>
    <cfRule type="containsText" dxfId="303" priority="46" operator="containsText" text="Off Track">
      <formula>NOT(ISERROR(SEARCH("Off Track",O4)))</formula>
    </cfRule>
  </conditionalFormatting>
  <conditionalFormatting sqref="Q4:Q11">
    <cfRule type="containsText" dxfId="302" priority="17" operator="containsText" text="intended action">
      <formula>NOT(ISERROR(SEARCH("intended action",Q4)))</formula>
    </cfRule>
    <cfRule type="containsText" dxfId="301" priority="18" operator="containsText" text="Intended action">
      <formula>NOT(ISERROR(SEARCH("Intended action",Q4)))</formula>
    </cfRule>
    <cfRule type="containsText" dxfId="300" priority="19" operator="containsText" text="Not applicable">
      <formula>NOT(ISERROR(SEARCH("Not applicable",Q4)))</formula>
    </cfRule>
    <cfRule type="containsText" dxfId="299" priority="20" operator="containsText" text="Not applicable ">
      <formula>NOT(ISERROR(SEARCH("Not applicable ",Q4)))</formula>
    </cfRule>
    <cfRule type="containsText" dxfId="298" priority="21" operator="containsText" text="Off Track">
      <formula>NOT(ISERROR(SEARCH("Off Track",Q4)))</formula>
    </cfRule>
    <cfRule type="containsText" dxfId="297" priority="22" operator="containsText" text="Completed">
      <formula>NOT(ISERROR(SEARCH("Completed",Q4)))</formula>
    </cfRule>
    <cfRule type="containsText" dxfId="296" priority="23" operator="containsText" text="On Track">
      <formula>NOT(ISERROR(SEARCH("On Track",Q4)))</formula>
    </cfRule>
    <cfRule type="containsText" dxfId="295" priority="24" operator="containsText" text="On Track ">
      <formula>NOT(ISERROR(SEARCH("On Track ",Q4)))</formula>
    </cfRule>
    <cfRule type="containsText" dxfId="294" priority="25" operator="containsText" text="Hold">
      <formula>NOT(ISERROR(SEARCH("Hold",Q4)))</formula>
    </cfRule>
    <cfRule type="containsText" dxfId="293" priority="26" operator="containsText" text="Hold">
      <formula>NOT(ISERROR(SEARCH("Hold",Q4)))</formula>
    </cfRule>
    <cfRule type="containsText" dxfId="292" priority="27" operator="containsText" text="At Risk">
      <formula>NOT(ISERROR(SEARCH("At Risk",Q4)))</formula>
    </cfRule>
    <cfRule type="containsText" dxfId="291" priority="28" operator="containsText" text="Off Track">
      <formula>NOT(ISERROR(SEARCH("Off Track",Q4)))</formula>
    </cfRule>
    <cfRule type="containsText" dxfId="290" priority="29" operator="containsText" text="Off Track">
      <formula>NOT(ISERROR(SEARCH("Off Track",Q4)))</formula>
    </cfRule>
    <cfRule type="containsText" dxfId="289" priority="30" operator="containsText" text="Off Track">
      <formula>NOT(ISERROR(SEARCH("Off Track",Q4)))</formula>
    </cfRule>
    <cfRule type="containsText" dxfId="288" priority="31" operator="containsText" text="Off Track">
      <formula>NOT(ISERROR(SEARCH("Off Track",Q4)))</formula>
    </cfRule>
  </conditionalFormatting>
  <conditionalFormatting sqref="S4:S11">
    <cfRule type="containsText" dxfId="287" priority="2" operator="containsText" text="intended action">
      <formula>NOT(ISERROR(SEARCH("intended action",S4)))</formula>
    </cfRule>
    <cfRule type="containsText" dxfId="286" priority="3" operator="containsText" text="Intended action">
      <formula>NOT(ISERROR(SEARCH("Intended action",S4)))</formula>
    </cfRule>
    <cfRule type="containsText" dxfId="285" priority="4" operator="containsText" text="Not applicable">
      <formula>NOT(ISERROR(SEARCH("Not applicable",S4)))</formula>
    </cfRule>
    <cfRule type="containsText" dxfId="284" priority="5" operator="containsText" text="Not applicable ">
      <formula>NOT(ISERROR(SEARCH("Not applicable ",S4)))</formula>
    </cfRule>
    <cfRule type="containsText" dxfId="283" priority="6" operator="containsText" text="Off Track">
      <formula>NOT(ISERROR(SEARCH("Off Track",S4)))</formula>
    </cfRule>
    <cfRule type="containsText" dxfId="282" priority="7" operator="containsText" text="Completed">
      <formula>NOT(ISERROR(SEARCH("Completed",S4)))</formula>
    </cfRule>
    <cfRule type="containsText" dxfId="281" priority="8" operator="containsText" text="On Track">
      <formula>NOT(ISERROR(SEARCH("On Track",S4)))</formula>
    </cfRule>
    <cfRule type="containsText" dxfId="280" priority="9" operator="containsText" text="On Track ">
      <formula>NOT(ISERROR(SEARCH("On Track ",S4)))</formula>
    </cfRule>
    <cfRule type="containsText" dxfId="279" priority="10" operator="containsText" text="Hold">
      <formula>NOT(ISERROR(SEARCH("Hold",S4)))</formula>
    </cfRule>
    <cfRule type="containsText" dxfId="278" priority="11" operator="containsText" text="Hold">
      <formula>NOT(ISERROR(SEARCH("Hold",S4)))</formula>
    </cfRule>
    <cfRule type="containsText" dxfId="277" priority="12" operator="containsText" text="At Risk">
      <formula>NOT(ISERROR(SEARCH("At Risk",S4)))</formula>
    </cfRule>
    <cfRule type="containsText" dxfId="276" priority="13" operator="containsText" text="Off Track">
      <formula>NOT(ISERROR(SEARCH("Off Track",S4)))</formula>
    </cfRule>
    <cfRule type="containsText" dxfId="275" priority="14" operator="containsText" text="Off Track">
      <formula>NOT(ISERROR(SEARCH("Off Track",S4)))</formula>
    </cfRule>
    <cfRule type="containsText" dxfId="274" priority="15" operator="containsText" text="Off Track">
      <formula>NOT(ISERROR(SEARCH("Off Track",S4)))</formula>
    </cfRule>
    <cfRule type="containsText" dxfId="273" priority="16" operator="containsText" text="Off Track">
      <formula>NOT(ISERROR(SEARCH("Off Track",S4)))</formula>
    </cfRule>
  </conditionalFormatting>
  <conditionalFormatting sqref="I4:I11">
    <cfRule type="containsText" dxfId="272" priority="1" operator="containsText" text="Critial ">
      <formula>NOT(ISERROR(SEARCH("Critial ",I4)))</formula>
    </cfRule>
  </conditionalFormatting>
  <pageMargins left="0.7" right="0.7" top="0.75" bottom="0.75" header="0.3" footer="0.3"/>
  <ignoredErrors>
    <ignoredError sqref="D16" formula="1"/>
  </ignoredErrors>
  <tableParts count="1">
    <tablePart r:id="rId1"/>
  </tableParts>
  <extLst>
    <ext xmlns:x14="http://schemas.microsoft.com/office/spreadsheetml/2009/9/main" uri="{CCE6A557-97BC-4b89-ADB6-D9C93CAAB3DF}">
      <x14:dataValidations xmlns:xm="http://schemas.microsoft.com/office/excel/2006/main" count="3">
        <x14:dataValidation type="list" allowBlank="1" showInputMessage="1" showErrorMessage="1" xr:uid="{12DC0E4E-5530-4476-8A45-C4201D73C459}">
          <x14:formula1>
            <xm:f>#REF!</xm:f>
          </x14:formula1>
          <xm:sqref>J4:J11</xm:sqref>
        </x14:dataValidation>
        <x14:dataValidation type="list" allowBlank="1" showInputMessage="1" showErrorMessage="1" xr:uid="{ADC8801F-47AD-42D2-B25B-D5F472698201}">
          <x14:formula1>
            <xm:f>Introduction!$F$28:$F$32</xm:f>
          </x14:formula1>
          <xm:sqref>K4:K11 M4:M11 O4:O11 Q4:Q11 S4:S11</xm:sqref>
        </x14:dataValidation>
        <x14:dataValidation type="list" allowBlank="1" showInputMessage="1" showErrorMessage="1" xr:uid="{81511176-ECBC-47DA-B37C-6F0BB5B00659}">
          <x14:formula1>
            <xm:f>Introduction!$I$28:$I$31</xm:f>
          </x14:formula1>
          <xm:sqref>I4:I11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8BA41-2D02-4A49-B33C-18C0D78439E0}">
  <sheetPr codeName="Sheet5">
    <tabColor rgb="FFFFC000"/>
  </sheetPr>
  <dimension ref="B1:S20"/>
  <sheetViews>
    <sheetView zoomScale="70" zoomScaleNormal="70" workbookViewId="0">
      <selection activeCell="B14" sqref="B14:E14"/>
    </sheetView>
  </sheetViews>
  <sheetFormatPr defaultColWidth="8.7265625" defaultRowHeight="15" x14ac:dyDescent="0.3"/>
  <cols>
    <col min="1" max="1" width="8.7265625" style="2"/>
    <col min="2" max="2" width="17.453125" style="2" customWidth="1"/>
    <col min="3" max="3" width="34.453125" style="2" customWidth="1"/>
    <col min="4" max="4" width="19.81640625" style="2" customWidth="1"/>
    <col min="5" max="5" width="20.81640625" style="2" customWidth="1"/>
    <col min="6" max="6" width="21.453125" style="2" customWidth="1"/>
    <col min="7" max="8" width="22.26953125" style="2" customWidth="1"/>
    <col min="9" max="10" width="14.81640625" style="2" customWidth="1"/>
    <col min="11" max="11" width="15.1796875" style="2" customWidth="1"/>
    <col min="12" max="12" width="14.1796875" style="2" customWidth="1"/>
    <col min="13" max="13" width="20.08984375" style="2" customWidth="1"/>
    <col min="14" max="14" width="14.1796875" style="2" customWidth="1"/>
    <col min="15" max="15" width="19.08984375" style="2" customWidth="1"/>
    <col min="16" max="16" width="15" style="2" customWidth="1"/>
    <col min="17" max="17" width="14.26953125" style="2" customWidth="1"/>
    <col min="18" max="18" width="13.81640625" style="2" customWidth="1"/>
    <col min="19" max="19" width="13.36328125" style="2" customWidth="1"/>
    <col min="20" max="16384" width="8.7265625" style="2"/>
  </cols>
  <sheetData>
    <row r="1" spans="2:19" s="84" customFormat="1" ht="27" x14ac:dyDescent="0.5">
      <c r="B1" s="161" t="s">
        <v>121</v>
      </c>
    </row>
    <row r="2" spans="2:19" s="84" customFormat="1" ht="22" customHeight="1" thickBot="1" x14ac:dyDescent="0.5">
      <c r="B2" s="86"/>
      <c r="K2" s="173" t="s">
        <v>47</v>
      </c>
      <c r="L2" s="195" t="s">
        <v>48</v>
      </c>
      <c r="M2" s="195"/>
      <c r="N2" s="195" t="s">
        <v>49</v>
      </c>
      <c r="O2" s="195"/>
      <c r="P2" s="195" t="s">
        <v>50</v>
      </c>
      <c r="Q2" s="195"/>
      <c r="R2" s="195" t="s">
        <v>51</v>
      </c>
      <c r="S2" s="195"/>
    </row>
    <row r="3" spans="2:19" ht="47" customHeight="1" thickBot="1" x14ac:dyDescent="0.35">
      <c r="B3" s="38" t="s">
        <v>37</v>
      </c>
      <c r="C3" s="38" t="s">
        <v>38</v>
      </c>
      <c r="D3" s="38" t="s">
        <v>39</v>
      </c>
      <c r="E3" s="38" t="s">
        <v>40</v>
      </c>
      <c r="F3" s="38" t="s">
        <v>41</v>
      </c>
      <c r="G3" s="38" t="s">
        <v>43</v>
      </c>
      <c r="H3" s="38" t="s">
        <v>44</v>
      </c>
      <c r="I3" s="38" t="s">
        <v>45</v>
      </c>
      <c r="J3" s="124" t="s">
        <v>42</v>
      </c>
      <c r="K3" s="124" t="s">
        <v>46</v>
      </c>
      <c r="L3" s="149" t="s">
        <v>106</v>
      </c>
      <c r="M3" s="126" t="s">
        <v>107</v>
      </c>
      <c r="N3" s="9" t="s">
        <v>93</v>
      </c>
      <c r="O3" s="126" t="s">
        <v>91</v>
      </c>
      <c r="P3" s="9" t="s">
        <v>94</v>
      </c>
      <c r="Q3" s="126" t="s">
        <v>108</v>
      </c>
      <c r="R3" s="9" t="s">
        <v>109</v>
      </c>
      <c r="S3" s="150" t="s">
        <v>92</v>
      </c>
    </row>
    <row r="4" spans="2:19" ht="65.5" customHeight="1" x14ac:dyDescent="0.3">
      <c r="B4" s="99" t="s">
        <v>52</v>
      </c>
      <c r="C4" s="59" t="s">
        <v>101</v>
      </c>
      <c r="D4" s="53"/>
      <c r="E4" s="19"/>
      <c r="F4" s="13"/>
      <c r="G4" s="14"/>
      <c r="H4" s="14"/>
      <c r="I4" s="15"/>
      <c r="J4" s="111"/>
      <c r="K4" s="16"/>
      <c r="L4" s="64"/>
      <c r="M4" s="136"/>
      <c r="N4" s="3"/>
      <c r="O4" s="136"/>
      <c r="P4" s="3"/>
      <c r="Q4" s="136"/>
      <c r="R4" s="3"/>
      <c r="S4" s="136"/>
    </row>
    <row r="5" spans="2:19" ht="43.5" customHeight="1" x14ac:dyDescent="0.3">
      <c r="B5" s="17"/>
      <c r="C5" s="44" t="s">
        <v>66</v>
      </c>
      <c r="D5" s="39"/>
      <c r="E5" s="44"/>
      <c r="F5" s="44"/>
      <c r="G5" s="19"/>
      <c r="H5" s="55"/>
      <c r="I5" s="118"/>
      <c r="J5" s="32"/>
      <c r="K5" s="121"/>
      <c r="L5" s="138"/>
      <c r="M5" s="136"/>
      <c r="N5" s="3"/>
      <c r="O5" s="136"/>
      <c r="P5" s="3"/>
      <c r="Q5" s="136"/>
      <c r="R5" s="3"/>
      <c r="S5" s="136"/>
    </row>
    <row r="6" spans="2:19" ht="50.5" customHeight="1" thickBot="1" x14ac:dyDescent="0.35">
      <c r="B6" s="24"/>
      <c r="C6" s="57" t="s">
        <v>102</v>
      </c>
      <c r="D6" s="49"/>
      <c r="E6" s="34"/>
      <c r="F6" s="34"/>
      <c r="G6" s="50"/>
      <c r="H6" s="51"/>
      <c r="I6" s="114"/>
      <c r="J6" s="114"/>
      <c r="K6" s="36"/>
      <c r="L6" s="64"/>
      <c r="M6" s="136"/>
      <c r="N6" s="3"/>
      <c r="O6" s="136"/>
      <c r="P6" s="3"/>
      <c r="Q6" s="136"/>
      <c r="R6" s="3"/>
      <c r="S6" s="136"/>
    </row>
    <row r="7" spans="2:19" ht="51" customHeight="1" x14ac:dyDescent="0.3">
      <c r="B7" s="17" t="s">
        <v>56</v>
      </c>
      <c r="C7" s="27" t="s">
        <v>103</v>
      </c>
      <c r="D7" s="55"/>
      <c r="E7" s="44"/>
      <c r="F7" s="44"/>
      <c r="G7" s="44"/>
      <c r="H7" s="45"/>
      <c r="I7" s="111"/>
      <c r="J7" s="147"/>
      <c r="K7" s="117"/>
      <c r="L7" s="138"/>
      <c r="M7" s="136"/>
      <c r="N7" s="3"/>
      <c r="O7" s="136"/>
      <c r="P7" s="3"/>
      <c r="Q7" s="136"/>
      <c r="R7" s="3"/>
      <c r="S7" s="136"/>
    </row>
    <row r="8" spans="2:19" ht="55.5" customHeight="1" x14ac:dyDescent="0.3">
      <c r="B8" s="17"/>
      <c r="C8" s="19" t="s">
        <v>67</v>
      </c>
      <c r="D8" s="56"/>
      <c r="E8" s="19"/>
      <c r="F8" s="19"/>
      <c r="G8" s="19"/>
      <c r="H8" s="20"/>
      <c r="I8" s="21"/>
      <c r="J8" s="21"/>
      <c r="K8" s="118"/>
      <c r="L8" s="137"/>
      <c r="M8" s="136"/>
      <c r="N8" s="3"/>
      <c r="O8" s="136"/>
      <c r="P8" s="3"/>
      <c r="Q8" s="136"/>
      <c r="R8" s="3"/>
      <c r="S8" s="136"/>
    </row>
    <row r="9" spans="2:19" ht="46" customHeight="1" x14ac:dyDescent="0.3">
      <c r="B9" s="17"/>
      <c r="C9" s="27" t="s">
        <v>69</v>
      </c>
      <c r="D9" s="56"/>
      <c r="E9" s="19"/>
      <c r="F9" s="19"/>
      <c r="G9" s="19"/>
      <c r="H9" s="20"/>
      <c r="I9" s="22"/>
      <c r="J9" s="21"/>
      <c r="K9" s="32"/>
      <c r="L9" s="137"/>
      <c r="M9" s="136"/>
      <c r="N9" s="3"/>
      <c r="O9" s="136"/>
      <c r="P9" s="3"/>
      <c r="Q9" s="136"/>
      <c r="R9" s="3"/>
      <c r="S9" s="136"/>
    </row>
    <row r="10" spans="2:19" ht="54.5" customHeight="1" thickBot="1" x14ac:dyDescent="0.35">
      <c r="B10" s="24"/>
      <c r="C10" s="27" t="s">
        <v>104</v>
      </c>
      <c r="D10" s="49"/>
      <c r="E10" s="34"/>
      <c r="F10" s="34"/>
      <c r="G10" s="34"/>
      <c r="H10" s="54"/>
      <c r="I10" s="151"/>
      <c r="J10" s="36"/>
      <c r="K10" s="108"/>
      <c r="L10" s="137"/>
      <c r="M10" s="136"/>
      <c r="N10" s="3"/>
      <c r="O10" s="136"/>
      <c r="P10" s="3"/>
      <c r="Q10" s="136"/>
      <c r="R10" s="3"/>
      <c r="S10" s="136"/>
    </row>
    <row r="11" spans="2:19" ht="46" customHeight="1" x14ac:dyDescent="0.3">
      <c r="B11" s="17" t="s">
        <v>57</v>
      </c>
      <c r="C11" s="13" t="s">
        <v>68</v>
      </c>
      <c r="D11" s="58"/>
      <c r="E11" s="44"/>
      <c r="F11" s="44"/>
      <c r="G11" s="44"/>
      <c r="H11" s="55"/>
      <c r="I11" s="16"/>
      <c r="J11" s="115"/>
      <c r="K11" s="16"/>
      <c r="L11" s="148"/>
      <c r="M11" s="136"/>
      <c r="N11" s="148"/>
      <c r="O11" s="136"/>
      <c r="P11" s="148"/>
      <c r="Q11" s="136"/>
      <c r="S11" s="136"/>
    </row>
    <row r="12" spans="2:19" ht="48" customHeight="1" x14ac:dyDescent="0.3">
      <c r="B12" s="17"/>
      <c r="C12" s="27" t="s">
        <v>105</v>
      </c>
      <c r="D12" s="39"/>
      <c r="E12" s="26"/>
      <c r="F12" s="26"/>
      <c r="G12" s="19"/>
      <c r="H12" s="40"/>
      <c r="I12" s="120"/>
      <c r="J12" s="32"/>
      <c r="K12" s="119"/>
      <c r="L12" s="148"/>
      <c r="M12" s="136"/>
      <c r="N12" s="148"/>
      <c r="O12" s="136"/>
      <c r="P12" s="148"/>
      <c r="Q12" s="136"/>
      <c r="R12" s="148"/>
      <c r="S12" s="136"/>
    </row>
    <row r="13" spans="2:19" ht="15.5" thickBot="1" x14ac:dyDescent="0.35"/>
    <row r="14" spans="2:19" ht="15.5" thickBot="1" x14ac:dyDescent="0.35">
      <c r="B14" s="244" t="s">
        <v>129</v>
      </c>
      <c r="C14" s="245"/>
      <c r="D14" s="245"/>
      <c r="E14" s="246"/>
    </row>
    <row r="15" spans="2:19" ht="30" x14ac:dyDescent="0.3">
      <c r="B15" s="164" t="s">
        <v>119</v>
      </c>
      <c r="C15" s="104" t="s">
        <v>63</v>
      </c>
      <c r="D15" s="104" t="s">
        <v>64</v>
      </c>
      <c r="E15" s="105" t="s">
        <v>65</v>
      </c>
    </row>
    <row r="16" spans="2:19" ht="23.15" customHeight="1" x14ac:dyDescent="0.3">
      <c r="B16" s="165" t="s">
        <v>47</v>
      </c>
      <c r="C16" s="162">
        <f>COUNTIF(K4:K6,"*completed*")</f>
        <v>0</v>
      </c>
      <c r="D16" s="162">
        <f>COUNTIF(K7:K10,"*completed*")</f>
        <v>0</v>
      </c>
      <c r="E16" s="163">
        <f>COUNTIF(K11:K12,"*completed*")</f>
        <v>0</v>
      </c>
    </row>
    <row r="17" spans="2:5" x14ac:dyDescent="0.3">
      <c r="B17" s="158" t="s">
        <v>48</v>
      </c>
      <c r="C17" s="162">
        <f>COUNTIF(M4:M6,"*completed*")</f>
        <v>0</v>
      </c>
      <c r="D17" s="162">
        <f>COUNTIF(M7:M10,"*completed*")</f>
        <v>0</v>
      </c>
      <c r="E17" s="163">
        <f>COUNTIF(M11:M12,"*completed*")</f>
        <v>0</v>
      </c>
    </row>
    <row r="18" spans="2:5" x14ac:dyDescent="0.3">
      <c r="B18" s="159" t="s">
        <v>49</v>
      </c>
      <c r="C18" s="162">
        <f>COUNTIF(O4:O6,"*completed*")</f>
        <v>0</v>
      </c>
      <c r="D18" s="162">
        <f>COUNTIF(O7:O10,"*completed*")</f>
        <v>0</v>
      </c>
      <c r="E18" s="163">
        <f>COUNTIF(O11:O12,"*completed*")</f>
        <v>0</v>
      </c>
    </row>
    <row r="19" spans="2:5" x14ac:dyDescent="0.3">
      <c r="B19" s="159" t="s">
        <v>50</v>
      </c>
      <c r="C19" s="162">
        <f>COUNTIF(Q4:Q6,"*completed*")</f>
        <v>0</v>
      </c>
      <c r="D19" s="162">
        <f>COUNTIF(Q7:Q10,"*completed*")</f>
        <v>0</v>
      </c>
      <c r="E19" s="163">
        <f>COUNTIF(Q11:Q12,"*completed*")</f>
        <v>0</v>
      </c>
    </row>
    <row r="20" spans="2:5" ht="15.5" thickBot="1" x14ac:dyDescent="0.35">
      <c r="B20" s="160" t="s">
        <v>51</v>
      </c>
      <c r="C20" s="180">
        <f>COUNTIF(S4:S6,"*completed*")</f>
        <v>0</v>
      </c>
      <c r="D20" s="180">
        <f>COUNTIF(S7:S10,"*completed*")</f>
        <v>0</v>
      </c>
      <c r="E20" s="181">
        <f>COUNTIF(S11:S12,"*completed*")</f>
        <v>0</v>
      </c>
    </row>
  </sheetData>
  <mergeCells count="5">
    <mergeCell ref="L2:M2"/>
    <mergeCell ref="N2:O2"/>
    <mergeCell ref="P2:Q2"/>
    <mergeCell ref="R2:S2"/>
    <mergeCell ref="B14:E14"/>
  </mergeCells>
  <phoneticPr fontId="13" type="noConversion"/>
  <conditionalFormatting sqref="I4:J5">
    <cfRule type="cellIs" dxfId="271" priority="163" operator="equal">
      <formula>"High"</formula>
    </cfRule>
  </conditionalFormatting>
  <conditionalFormatting sqref="I4:J9">
    <cfRule type="containsText" dxfId="270" priority="150" operator="containsText" text="Complete">
      <formula>NOT(ISERROR(SEARCH("Complete",I4)))</formula>
    </cfRule>
    <cfRule type="containsText" dxfId="269" priority="151" operator="containsText" text="Medium">
      <formula>NOT(ISERROR(SEARCH("Medium",I4)))</formula>
    </cfRule>
    <cfRule type="cellIs" dxfId="268" priority="152" operator="equal">
      <formula>"Medium"</formula>
    </cfRule>
    <cfRule type="cellIs" dxfId="267" priority="153" operator="equal">
      <formula>"Critical"</formula>
    </cfRule>
    <cfRule type="containsText" dxfId="266" priority="154" operator="containsText" text="Low">
      <formula>NOT(ISERROR(SEARCH("Low",I4)))</formula>
    </cfRule>
    <cfRule type="cellIs" dxfId="265" priority="155" operator="equal">
      <formula>"Medium"</formula>
    </cfRule>
    <cfRule type="containsText" dxfId="264" priority="156" operator="containsText" text="Critical">
      <formula>NOT(ISERROR(SEARCH("Critical",I4)))</formula>
    </cfRule>
    <cfRule type="containsText" dxfId="263" priority="157" operator="containsText" text="High">
      <formula>NOT(ISERROR(SEARCH("High",I4)))</formula>
    </cfRule>
    <cfRule type="cellIs" dxfId="262" priority="158" operator="equal">
      <formula>"Low"</formula>
    </cfRule>
    <cfRule type="cellIs" dxfId="261" priority="159" operator="equal">
      <formula>"Medium"</formula>
    </cfRule>
    <cfRule type="containsText" dxfId="260" priority="160" operator="containsText" text="Critical">
      <formula>NOT(ISERROR(SEARCH("Critical",I4)))</formula>
    </cfRule>
    <cfRule type="containsText" dxfId="259" priority="161" operator="containsText" text="Critical">
      <formula>NOT(ISERROR(SEARCH("Critical",I4)))</formula>
    </cfRule>
    <cfRule type="containsText" dxfId="258" priority="162" operator="containsText" text="High">
      <formula>NOT(ISERROR(SEARCH("High",I4)))</formula>
    </cfRule>
  </conditionalFormatting>
  <conditionalFormatting sqref="K4:K12">
    <cfRule type="containsText" dxfId="257" priority="107" operator="containsText" text="Intended action">
      <formula>NOT(ISERROR(SEARCH("Intended action",K4)))</formula>
    </cfRule>
    <cfRule type="containsText" dxfId="256" priority="108" operator="containsText" text="Not applicable">
      <formula>NOT(ISERROR(SEARCH("Not applicable",K4)))</formula>
    </cfRule>
    <cfRule type="containsText" dxfId="255" priority="109" operator="containsText" text="Not applicable ">
      <formula>NOT(ISERROR(SEARCH("Not applicable ",K4)))</formula>
    </cfRule>
    <cfRule type="containsText" dxfId="254" priority="110" operator="containsText" text="Off Track">
      <formula>NOT(ISERROR(SEARCH("Off Track",K4)))</formula>
    </cfRule>
    <cfRule type="containsText" dxfId="253" priority="112" operator="containsText" text="Completed">
      <formula>NOT(ISERROR(SEARCH("Completed",K4)))</formula>
    </cfRule>
    <cfRule type="containsText" dxfId="252" priority="113" operator="containsText" text="On Track">
      <formula>NOT(ISERROR(SEARCH("On Track",K4)))</formula>
    </cfRule>
    <cfRule type="containsText" dxfId="251" priority="114" operator="containsText" text="On Track ">
      <formula>NOT(ISERROR(SEARCH("On Track ",K4)))</formula>
    </cfRule>
    <cfRule type="containsText" dxfId="250" priority="115" operator="containsText" text="Hold">
      <formula>NOT(ISERROR(SEARCH("Hold",K4)))</formula>
    </cfRule>
    <cfRule type="containsText" dxfId="249" priority="116" operator="containsText" text="Hold">
      <formula>NOT(ISERROR(SEARCH("Hold",K4)))</formula>
    </cfRule>
    <cfRule type="containsText" dxfId="248" priority="117" operator="containsText" text="At Risk">
      <formula>NOT(ISERROR(SEARCH("At Risk",K4)))</formula>
    </cfRule>
    <cfRule type="containsText" dxfId="247" priority="118" operator="containsText" text="Off Track">
      <formula>NOT(ISERROR(SEARCH("Off Track",K4)))</formula>
    </cfRule>
    <cfRule type="containsText" dxfId="246" priority="119" operator="containsText" text="Off Track">
      <formula>NOT(ISERROR(SEARCH("Off Track",K4)))</formula>
    </cfRule>
    <cfRule type="containsText" dxfId="245" priority="120" operator="containsText" text="Off Track">
      <formula>NOT(ISERROR(SEARCH("Off Track",K4)))</formula>
    </cfRule>
    <cfRule type="containsText" dxfId="244" priority="121" operator="containsText" text="Off Track">
      <formula>NOT(ISERROR(SEARCH("Off Track",K4)))</formula>
    </cfRule>
  </conditionalFormatting>
  <conditionalFormatting sqref="M4:M12">
    <cfRule type="containsText" dxfId="243" priority="2" operator="containsText" text="intended action">
      <formula>NOT(ISERROR(SEARCH("intended action",M4)))</formula>
    </cfRule>
    <cfRule type="containsText" dxfId="242" priority="3" operator="containsText" text="Intended action">
      <formula>NOT(ISERROR(SEARCH("Intended action",M4)))</formula>
    </cfRule>
    <cfRule type="containsText" dxfId="241" priority="4" operator="containsText" text="Not applicable">
      <formula>NOT(ISERROR(SEARCH("Not applicable",M4)))</formula>
    </cfRule>
    <cfRule type="containsText" dxfId="240" priority="5" operator="containsText" text="Not applicable ">
      <formula>NOT(ISERROR(SEARCH("Not applicable ",M4)))</formula>
    </cfRule>
    <cfRule type="containsText" dxfId="239" priority="6" operator="containsText" text="Off Track">
      <formula>NOT(ISERROR(SEARCH("Off Track",M4)))</formula>
    </cfRule>
    <cfRule type="containsText" dxfId="238" priority="7" operator="containsText" text="Completed">
      <formula>NOT(ISERROR(SEARCH("Completed",M4)))</formula>
    </cfRule>
    <cfRule type="containsText" dxfId="237" priority="8" operator="containsText" text="On Track">
      <formula>NOT(ISERROR(SEARCH("On Track",M4)))</formula>
    </cfRule>
    <cfRule type="containsText" dxfId="236" priority="9" operator="containsText" text="On Track ">
      <formula>NOT(ISERROR(SEARCH("On Track ",M4)))</formula>
    </cfRule>
    <cfRule type="containsText" dxfId="235" priority="10" operator="containsText" text="Hold">
      <formula>NOT(ISERROR(SEARCH("Hold",M4)))</formula>
    </cfRule>
    <cfRule type="containsText" dxfId="234" priority="11" operator="containsText" text="Hold">
      <formula>NOT(ISERROR(SEARCH("Hold",M4)))</formula>
    </cfRule>
    <cfRule type="containsText" dxfId="233" priority="12" operator="containsText" text="At Risk">
      <formula>NOT(ISERROR(SEARCH("At Risk",M4)))</formula>
    </cfRule>
    <cfRule type="containsText" dxfId="232" priority="13" operator="containsText" text="Off Track">
      <formula>NOT(ISERROR(SEARCH("Off Track",M4)))</formula>
    </cfRule>
    <cfRule type="containsText" dxfId="231" priority="14" operator="containsText" text="Off Track">
      <formula>NOT(ISERROR(SEARCH("Off Track",M4)))</formula>
    </cfRule>
    <cfRule type="containsText" dxfId="230" priority="15" operator="containsText" text="Off Track">
      <formula>NOT(ISERROR(SEARCH("Off Track",M4)))</formula>
    </cfRule>
    <cfRule type="containsText" dxfId="229" priority="16" operator="containsText" text="Off Track">
      <formula>NOT(ISERROR(SEARCH("Off Track",M4)))</formula>
    </cfRule>
  </conditionalFormatting>
  <conditionalFormatting sqref="O4:O12">
    <cfRule type="containsText" dxfId="228" priority="17" operator="containsText" text="intended action">
      <formula>NOT(ISERROR(SEARCH("intended action",O4)))</formula>
    </cfRule>
    <cfRule type="containsText" dxfId="227" priority="18" operator="containsText" text="Intended action">
      <formula>NOT(ISERROR(SEARCH("Intended action",O4)))</formula>
    </cfRule>
    <cfRule type="containsText" dxfId="226" priority="19" operator="containsText" text="Not applicable">
      <formula>NOT(ISERROR(SEARCH("Not applicable",O4)))</formula>
    </cfRule>
    <cfRule type="containsText" dxfId="225" priority="20" operator="containsText" text="Not applicable ">
      <formula>NOT(ISERROR(SEARCH("Not applicable ",O4)))</formula>
    </cfRule>
    <cfRule type="containsText" dxfId="224" priority="21" operator="containsText" text="Off Track">
      <formula>NOT(ISERROR(SEARCH("Off Track",O4)))</formula>
    </cfRule>
    <cfRule type="containsText" dxfId="223" priority="22" operator="containsText" text="Completed">
      <formula>NOT(ISERROR(SEARCH("Completed",O4)))</formula>
    </cfRule>
    <cfRule type="containsText" dxfId="222" priority="23" operator="containsText" text="On Track">
      <formula>NOT(ISERROR(SEARCH("On Track",O4)))</formula>
    </cfRule>
    <cfRule type="containsText" dxfId="221" priority="24" operator="containsText" text="On Track ">
      <formula>NOT(ISERROR(SEARCH("On Track ",O4)))</formula>
    </cfRule>
    <cfRule type="containsText" dxfId="220" priority="25" operator="containsText" text="Hold">
      <formula>NOT(ISERROR(SEARCH("Hold",O4)))</formula>
    </cfRule>
    <cfRule type="containsText" dxfId="219" priority="26" operator="containsText" text="Hold">
      <formula>NOT(ISERROR(SEARCH("Hold",O4)))</formula>
    </cfRule>
    <cfRule type="containsText" dxfId="218" priority="27" operator="containsText" text="At Risk">
      <formula>NOT(ISERROR(SEARCH("At Risk",O4)))</formula>
    </cfRule>
    <cfRule type="containsText" dxfId="217" priority="28" operator="containsText" text="Off Track">
      <formula>NOT(ISERROR(SEARCH("Off Track",O4)))</formula>
    </cfRule>
    <cfRule type="containsText" dxfId="216" priority="29" operator="containsText" text="Off Track">
      <formula>NOT(ISERROR(SEARCH("Off Track",O4)))</formula>
    </cfRule>
    <cfRule type="containsText" dxfId="215" priority="30" operator="containsText" text="Off Track">
      <formula>NOT(ISERROR(SEARCH("Off Track",O4)))</formula>
    </cfRule>
    <cfRule type="containsText" dxfId="214" priority="31" operator="containsText" text="Off Track">
      <formula>NOT(ISERROR(SEARCH("Off Track",O4)))</formula>
    </cfRule>
  </conditionalFormatting>
  <conditionalFormatting sqref="Q4:Q12">
    <cfRule type="containsText" dxfId="213" priority="62" operator="containsText" text="intended action">
      <formula>NOT(ISERROR(SEARCH("intended action",Q4)))</formula>
    </cfRule>
    <cfRule type="containsText" dxfId="212" priority="63" operator="containsText" text="Intended action">
      <formula>NOT(ISERROR(SEARCH("Intended action",Q4)))</formula>
    </cfRule>
    <cfRule type="containsText" dxfId="211" priority="64" operator="containsText" text="Not applicable">
      <formula>NOT(ISERROR(SEARCH("Not applicable",Q4)))</formula>
    </cfRule>
    <cfRule type="containsText" dxfId="210" priority="65" operator="containsText" text="Not applicable ">
      <formula>NOT(ISERROR(SEARCH("Not applicable ",Q4)))</formula>
    </cfRule>
    <cfRule type="containsText" dxfId="209" priority="66" operator="containsText" text="Off Track">
      <formula>NOT(ISERROR(SEARCH("Off Track",Q4)))</formula>
    </cfRule>
    <cfRule type="containsText" dxfId="208" priority="67" operator="containsText" text="Completed">
      <formula>NOT(ISERROR(SEARCH("Completed",Q4)))</formula>
    </cfRule>
    <cfRule type="containsText" dxfId="207" priority="68" operator="containsText" text="On Track">
      <formula>NOT(ISERROR(SEARCH("On Track",Q4)))</formula>
    </cfRule>
    <cfRule type="containsText" dxfId="206" priority="69" operator="containsText" text="On Track ">
      <formula>NOT(ISERROR(SEARCH("On Track ",Q4)))</formula>
    </cfRule>
    <cfRule type="containsText" dxfId="205" priority="70" operator="containsText" text="Hold">
      <formula>NOT(ISERROR(SEARCH("Hold",Q4)))</formula>
    </cfRule>
    <cfRule type="containsText" dxfId="204" priority="71" operator="containsText" text="Hold">
      <formula>NOT(ISERROR(SEARCH("Hold",Q4)))</formula>
    </cfRule>
    <cfRule type="containsText" dxfId="203" priority="72" operator="containsText" text="At Risk">
      <formula>NOT(ISERROR(SEARCH("At Risk",Q4)))</formula>
    </cfRule>
    <cfRule type="containsText" dxfId="202" priority="73" operator="containsText" text="Off Track">
      <formula>NOT(ISERROR(SEARCH("Off Track",Q4)))</formula>
    </cfRule>
    <cfRule type="containsText" dxfId="201" priority="74" operator="containsText" text="Off Track">
      <formula>NOT(ISERROR(SEARCH("Off Track",Q4)))</formula>
    </cfRule>
    <cfRule type="containsText" dxfId="200" priority="75" operator="containsText" text="Off Track">
      <formula>NOT(ISERROR(SEARCH("Off Track",Q4)))</formula>
    </cfRule>
    <cfRule type="containsText" dxfId="199" priority="76" operator="containsText" text="Off Track">
      <formula>NOT(ISERROR(SEARCH("Off Track",Q4)))</formula>
    </cfRule>
  </conditionalFormatting>
  <conditionalFormatting sqref="S4:S12">
    <cfRule type="containsText" dxfId="198" priority="32" operator="containsText" text="intended action">
      <formula>NOT(ISERROR(SEARCH("intended action",S4)))</formula>
    </cfRule>
    <cfRule type="containsText" dxfId="197" priority="33" operator="containsText" text="Intended action">
      <formula>NOT(ISERROR(SEARCH("Intended action",S4)))</formula>
    </cfRule>
    <cfRule type="containsText" dxfId="196" priority="34" operator="containsText" text="Not applicable">
      <formula>NOT(ISERROR(SEARCH("Not applicable",S4)))</formula>
    </cfRule>
    <cfRule type="containsText" dxfId="195" priority="35" operator="containsText" text="Not applicable ">
      <formula>NOT(ISERROR(SEARCH("Not applicable ",S4)))</formula>
    </cfRule>
    <cfRule type="containsText" dxfId="194" priority="36" operator="containsText" text="Off Track">
      <formula>NOT(ISERROR(SEARCH("Off Track",S4)))</formula>
    </cfRule>
    <cfRule type="containsText" dxfId="193" priority="37" operator="containsText" text="Completed">
      <formula>NOT(ISERROR(SEARCH("Completed",S4)))</formula>
    </cfRule>
    <cfRule type="containsText" dxfId="192" priority="38" operator="containsText" text="On Track">
      <formula>NOT(ISERROR(SEARCH("On Track",S4)))</formula>
    </cfRule>
    <cfRule type="containsText" dxfId="191" priority="39" operator="containsText" text="On Track ">
      <formula>NOT(ISERROR(SEARCH("On Track ",S4)))</formula>
    </cfRule>
    <cfRule type="containsText" dxfId="190" priority="40" operator="containsText" text="Hold">
      <formula>NOT(ISERROR(SEARCH("Hold",S4)))</formula>
    </cfRule>
    <cfRule type="containsText" dxfId="189" priority="41" operator="containsText" text="Hold">
      <formula>NOT(ISERROR(SEARCH("Hold",S4)))</formula>
    </cfRule>
    <cfRule type="containsText" dxfId="188" priority="42" operator="containsText" text="At Risk">
      <formula>NOT(ISERROR(SEARCH("At Risk",S4)))</formula>
    </cfRule>
    <cfRule type="containsText" dxfId="187" priority="43" operator="containsText" text="Off Track">
      <formula>NOT(ISERROR(SEARCH("Off Track",S4)))</formula>
    </cfRule>
    <cfRule type="containsText" dxfId="186" priority="44" operator="containsText" text="Off Track">
      <formula>NOT(ISERROR(SEARCH("Off Track",S4)))</formula>
    </cfRule>
    <cfRule type="containsText" dxfId="185" priority="45" operator="containsText" text="Off Track">
      <formula>NOT(ISERROR(SEARCH("Off Track",S4)))</formula>
    </cfRule>
    <cfRule type="containsText" dxfId="184" priority="46" operator="containsText" text="Off Track">
      <formula>NOT(ISERROR(SEARCH("Off Track",S4)))</formula>
    </cfRule>
  </conditionalFormatting>
  <conditionalFormatting sqref="I4:I12">
    <cfRule type="containsText" dxfId="183" priority="1" operator="containsText" text="Critial ">
      <formula>NOT(ISERROR(SEARCH("Critial ",I4)))</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3">
        <x14:dataValidation type="list" allowBlank="1" showInputMessage="1" showErrorMessage="1" xr:uid="{C9130D49-7277-4F91-841E-4F397B786B07}">
          <x14:formula1>
            <xm:f>Introduction!$F$28:$F$32</xm:f>
          </x14:formula1>
          <xm:sqref>K4:K12 M4:M12 O4:O12 Q4:Q12 S4:S12</xm:sqref>
        </x14:dataValidation>
        <x14:dataValidation type="list" allowBlank="1" showInputMessage="1" showErrorMessage="1" xr:uid="{812CE632-92ED-43B7-9D9D-5EDB4C869CF9}">
          <x14:formula1>
            <xm:f>#REF!</xm:f>
          </x14:formula1>
          <xm:sqref>J4:J12</xm:sqref>
        </x14:dataValidation>
        <x14:dataValidation type="list" allowBlank="1" showInputMessage="1" showErrorMessage="1" xr:uid="{4B8CBB9B-6F41-441C-A5EF-195BE59A3960}">
          <x14:formula1>
            <xm:f>Introduction!$I$28:$I$31</xm:f>
          </x14:formula1>
          <xm:sqref>I4:I12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6DA0A-D5ED-4720-AF14-6F018A2FEE80}">
  <sheetPr codeName="Sheet6">
    <tabColor rgb="FFFFFF00"/>
  </sheetPr>
  <dimension ref="B1:S20"/>
  <sheetViews>
    <sheetView zoomScale="70" zoomScaleNormal="70" workbookViewId="0">
      <selection activeCell="B14" sqref="B14:E14"/>
    </sheetView>
  </sheetViews>
  <sheetFormatPr defaultColWidth="8.7265625" defaultRowHeight="15" x14ac:dyDescent="0.3"/>
  <cols>
    <col min="1" max="1" width="3.26953125" style="2" customWidth="1"/>
    <col min="2" max="2" width="17.7265625" style="2" customWidth="1"/>
    <col min="3" max="3" width="34.453125" style="2" customWidth="1"/>
    <col min="4" max="4" width="20.1796875" style="2" customWidth="1"/>
    <col min="5" max="5" width="20.26953125" style="2" customWidth="1"/>
    <col min="6" max="6" width="21.1796875" style="2" customWidth="1"/>
    <col min="7" max="8" width="23.08984375" style="2" customWidth="1"/>
    <col min="9" max="10" width="16" style="2" customWidth="1"/>
    <col min="11" max="11" width="15" style="2" customWidth="1"/>
    <col min="12" max="12" width="14.81640625" style="2" customWidth="1"/>
    <col min="13" max="13" width="16" style="2" customWidth="1"/>
    <col min="14" max="14" width="13.453125" style="2" customWidth="1"/>
    <col min="15" max="15" width="15.6328125" style="2" customWidth="1"/>
    <col min="16" max="16" width="14.26953125" style="2" customWidth="1"/>
    <col min="17" max="17" width="15.36328125" style="2" customWidth="1"/>
    <col min="18" max="18" width="14.7265625" style="2" customWidth="1"/>
    <col min="19" max="19" width="16.26953125" style="2" customWidth="1"/>
    <col min="20" max="16384" width="8.7265625" style="2"/>
  </cols>
  <sheetData>
    <row r="1" spans="2:19" s="76" customFormat="1" ht="22" x14ac:dyDescent="0.4">
      <c r="B1" s="75" t="s">
        <v>124</v>
      </c>
    </row>
    <row r="2" spans="2:19" s="76" customFormat="1" ht="22.5" thickBot="1" x14ac:dyDescent="0.45">
      <c r="B2" s="75"/>
      <c r="K2" s="173" t="s">
        <v>47</v>
      </c>
      <c r="L2" s="195" t="s">
        <v>48</v>
      </c>
      <c r="M2" s="195"/>
      <c r="N2" s="195" t="s">
        <v>49</v>
      </c>
      <c r="O2" s="195"/>
      <c r="P2" s="195" t="s">
        <v>50</v>
      </c>
      <c r="Q2" s="195"/>
      <c r="R2" s="195" t="s">
        <v>51</v>
      </c>
      <c r="S2" s="195"/>
    </row>
    <row r="3" spans="2:19" ht="30.5" thickBot="1" x14ac:dyDescent="0.35">
      <c r="B3" s="125" t="s">
        <v>37</v>
      </c>
      <c r="C3" s="125" t="s">
        <v>38</v>
      </c>
      <c r="D3" s="125" t="s">
        <v>39</v>
      </c>
      <c r="E3" s="125" t="s">
        <v>40</v>
      </c>
      <c r="F3" s="125" t="s">
        <v>41</v>
      </c>
      <c r="G3" s="124" t="s">
        <v>43</v>
      </c>
      <c r="H3" s="124" t="s">
        <v>44</v>
      </c>
      <c r="I3" s="124" t="s">
        <v>45</v>
      </c>
      <c r="J3" s="124" t="s">
        <v>89</v>
      </c>
      <c r="K3" s="124" t="s">
        <v>46</v>
      </c>
      <c r="L3" s="149" t="s">
        <v>106</v>
      </c>
      <c r="M3" s="126" t="s">
        <v>107</v>
      </c>
      <c r="N3" s="9" t="s">
        <v>93</v>
      </c>
      <c r="O3" s="126" t="s">
        <v>91</v>
      </c>
      <c r="P3" s="9" t="s">
        <v>94</v>
      </c>
      <c r="Q3" s="126" t="s">
        <v>108</v>
      </c>
      <c r="R3" s="9" t="s">
        <v>109</v>
      </c>
      <c r="S3" s="150" t="s">
        <v>92</v>
      </c>
    </row>
    <row r="4" spans="2:19" ht="30" x14ac:dyDescent="0.3">
      <c r="B4" s="17" t="s">
        <v>52</v>
      </c>
      <c r="C4" s="62" t="s">
        <v>70</v>
      </c>
      <c r="D4" s="100"/>
      <c r="E4" s="102"/>
      <c r="F4" s="100"/>
      <c r="G4" s="26"/>
      <c r="H4" s="26"/>
      <c r="I4" s="29"/>
      <c r="J4" s="29"/>
      <c r="K4" s="16"/>
      <c r="L4" s="64"/>
      <c r="M4" s="136"/>
      <c r="N4" s="3"/>
      <c r="O4" s="136"/>
      <c r="P4" s="3"/>
      <c r="Q4" s="136"/>
      <c r="R4" s="3"/>
      <c r="S4" s="136"/>
    </row>
    <row r="5" spans="2:19" ht="61.5" customHeight="1" x14ac:dyDescent="0.3">
      <c r="B5" s="17"/>
      <c r="C5" s="62" t="s">
        <v>110</v>
      </c>
      <c r="D5" s="62"/>
      <c r="E5" s="63"/>
      <c r="F5" s="62"/>
      <c r="G5" s="19"/>
      <c r="H5" s="19"/>
      <c r="I5" s="22"/>
      <c r="J5" s="22"/>
      <c r="K5" s="118"/>
      <c r="L5" s="138"/>
      <c r="M5" s="136"/>
      <c r="N5" s="3"/>
      <c r="O5" s="136"/>
      <c r="P5" s="3"/>
      <c r="Q5" s="136"/>
      <c r="R5" s="3"/>
      <c r="S5" s="136"/>
    </row>
    <row r="6" spans="2:19" ht="61.5" customHeight="1" thickBot="1" x14ac:dyDescent="0.35">
      <c r="B6" s="24"/>
      <c r="C6" s="68" t="s">
        <v>111</v>
      </c>
      <c r="D6" s="100"/>
      <c r="E6" s="70"/>
      <c r="F6" s="71"/>
      <c r="G6" s="50"/>
      <c r="H6" s="50"/>
      <c r="I6" s="114"/>
      <c r="J6" s="130"/>
      <c r="K6" s="36"/>
      <c r="L6" s="64"/>
      <c r="M6" s="136"/>
      <c r="N6" s="3"/>
      <c r="O6" s="136"/>
      <c r="P6" s="3"/>
      <c r="Q6" s="136"/>
      <c r="R6" s="3"/>
      <c r="S6" s="136"/>
    </row>
    <row r="7" spans="2:19" ht="39.5" customHeight="1" x14ac:dyDescent="0.3">
      <c r="B7" s="17" t="s">
        <v>56</v>
      </c>
      <c r="C7" s="74" t="s">
        <v>71</v>
      </c>
      <c r="D7" s="60"/>
      <c r="E7" s="61"/>
      <c r="F7" s="60"/>
      <c r="G7" s="26"/>
      <c r="H7" s="26"/>
      <c r="I7" s="29"/>
      <c r="J7" s="129"/>
      <c r="K7" s="117"/>
      <c r="L7" s="138"/>
      <c r="M7" s="136"/>
      <c r="N7" s="3"/>
      <c r="O7" s="136"/>
      <c r="P7" s="3"/>
      <c r="Q7" s="136"/>
      <c r="R7" s="3"/>
      <c r="S7" s="136"/>
    </row>
    <row r="8" spans="2:19" ht="60" customHeight="1" x14ac:dyDescent="0.3">
      <c r="B8" s="17"/>
      <c r="C8" s="71" t="s">
        <v>112</v>
      </c>
      <c r="D8" s="65"/>
      <c r="E8" s="66"/>
      <c r="F8" s="67"/>
      <c r="G8" s="19"/>
      <c r="H8" s="19"/>
      <c r="I8" s="21"/>
      <c r="J8" s="21"/>
      <c r="K8" s="118"/>
      <c r="L8" s="137"/>
      <c r="M8" s="136"/>
      <c r="N8" s="3"/>
      <c r="O8" s="136"/>
      <c r="P8" s="3"/>
      <c r="Q8" s="136"/>
      <c r="R8" s="3"/>
      <c r="S8" s="136"/>
    </row>
    <row r="9" spans="2:19" ht="67" customHeight="1" x14ac:dyDescent="0.3">
      <c r="B9" s="17"/>
      <c r="C9" s="182" t="s">
        <v>131</v>
      </c>
      <c r="D9" s="65"/>
      <c r="E9" s="66"/>
      <c r="F9" s="67"/>
      <c r="G9" s="19"/>
      <c r="H9" s="19"/>
      <c r="I9" s="22"/>
      <c r="J9" s="22"/>
      <c r="K9" s="118"/>
      <c r="L9" s="137"/>
      <c r="M9" s="136"/>
      <c r="N9" s="3"/>
      <c r="O9" s="136"/>
      <c r="P9" s="3"/>
      <c r="Q9" s="136"/>
      <c r="R9" s="3"/>
      <c r="S9" s="136"/>
    </row>
    <row r="10" spans="2:19" ht="76" customHeight="1" thickBot="1" x14ac:dyDescent="0.35">
      <c r="B10" s="24"/>
      <c r="C10" s="68" t="s">
        <v>113</v>
      </c>
      <c r="D10" s="152"/>
      <c r="E10" s="153"/>
      <c r="F10" s="98"/>
      <c r="G10" s="26"/>
      <c r="H10" s="27"/>
      <c r="I10" s="29"/>
      <c r="J10" s="29"/>
      <c r="K10" s="121"/>
      <c r="L10" s="137"/>
      <c r="M10" s="136"/>
      <c r="N10" s="3"/>
      <c r="O10" s="136"/>
      <c r="P10" s="3"/>
      <c r="Q10" s="136"/>
      <c r="R10" s="3"/>
      <c r="S10" s="136"/>
    </row>
    <row r="11" spans="2:19" ht="45" x14ac:dyDescent="0.3">
      <c r="B11" s="11" t="s">
        <v>57</v>
      </c>
      <c r="C11" s="74" t="s">
        <v>114</v>
      </c>
      <c r="D11" s="69"/>
      <c r="E11" s="70"/>
      <c r="F11" s="71"/>
      <c r="G11" s="72"/>
      <c r="H11" s="198"/>
      <c r="I11" s="107"/>
      <c r="J11" s="107"/>
      <c r="K11" s="107"/>
      <c r="L11" s="148"/>
      <c r="M11" s="136"/>
      <c r="N11" s="148"/>
      <c r="O11" s="136"/>
      <c r="P11" s="148"/>
      <c r="Q11" s="136"/>
      <c r="S11" s="136"/>
    </row>
    <row r="12" spans="2:19" ht="59.15" customHeight="1" x14ac:dyDescent="0.3">
      <c r="B12" s="17"/>
      <c r="C12" s="100" t="s">
        <v>115</v>
      </c>
      <c r="D12" s="101"/>
      <c r="E12" s="102"/>
      <c r="F12" s="100"/>
      <c r="G12" s="103"/>
      <c r="H12" s="27"/>
      <c r="I12" s="121"/>
      <c r="J12" s="121"/>
      <c r="K12" s="120"/>
      <c r="L12" s="148"/>
      <c r="M12" s="136"/>
      <c r="N12" s="148"/>
      <c r="O12" s="136"/>
      <c r="P12" s="148"/>
      <c r="Q12" s="136"/>
      <c r="R12" s="148"/>
      <c r="S12" s="136"/>
    </row>
    <row r="13" spans="2:19" ht="15.5" thickBot="1" x14ac:dyDescent="0.35">
      <c r="D13" s="73"/>
    </row>
    <row r="14" spans="2:19" ht="15.5" thickBot="1" x14ac:dyDescent="0.35">
      <c r="B14" s="244" t="s">
        <v>129</v>
      </c>
      <c r="C14" s="245"/>
      <c r="D14" s="245"/>
      <c r="E14" s="246"/>
    </row>
    <row r="15" spans="2:19" ht="30" x14ac:dyDescent="0.3">
      <c r="B15" s="164" t="s">
        <v>119</v>
      </c>
      <c r="C15" s="104" t="s">
        <v>63</v>
      </c>
      <c r="D15" s="104" t="s">
        <v>64</v>
      </c>
      <c r="E15" s="105" t="s">
        <v>65</v>
      </c>
    </row>
    <row r="16" spans="2:19" x14ac:dyDescent="0.3">
      <c r="B16" s="165" t="s">
        <v>47</v>
      </c>
      <c r="C16" s="162">
        <f>COUNTIF(K4:K6,"*completed*")</f>
        <v>0</v>
      </c>
      <c r="D16" s="162">
        <f>COUNTIF(K7:K10,"*completed*")</f>
        <v>0</v>
      </c>
      <c r="E16" s="163">
        <f>COUNTIF(K11:K12,"*completed*")</f>
        <v>0</v>
      </c>
    </row>
    <row r="17" spans="2:5" x14ac:dyDescent="0.3">
      <c r="B17" s="158" t="s">
        <v>48</v>
      </c>
      <c r="C17" s="162">
        <f>COUNTIF(M4:M6,"*completed*")</f>
        <v>0</v>
      </c>
      <c r="D17" s="162">
        <f>COUNTIF(M7:M10,"*completed*")</f>
        <v>0</v>
      </c>
      <c r="E17" s="163">
        <f>COUNTIF(M11:M12,"*completed*")</f>
        <v>0</v>
      </c>
    </row>
    <row r="18" spans="2:5" x14ac:dyDescent="0.3">
      <c r="B18" s="159" t="s">
        <v>49</v>
      </c>
      <c r="C18" s="162">
        <f>COUNTIF(O4:O6:K8,"*completed*")</f>
        <v>0</v>
      </c>
      <c r="D18" s="162">
        <f>COUNTIF(O7:O10,"*completed*")</f>
        <v>0</v>
      </c>
      <c r="E18" s="163">
        <f>COUNTIF(O11:O12,"*completed*")</f>
        <v>0</v>
      </c>
    </row>
    <row r="19" spans="2:5" x14ac:dyDescent="0.3">
      <c r="B19" s="159" t="s">
        <v>50</v>
      </c>
      <c r="C19" s="162">
        <f>COUNTIF(Q4:Q6,"*completed*")</f>
        <v>0</v>
      </c>
      <c r="D19" s="162">
        <f>COUNTIF(Q7:Q10,"*completed*")</f>
        <v>0</v>
      </c>
      <c r="E19" s="163">
        <f>COUNTIF(Q11:Q12,"*completed*")</f>
        <v>0</v>
      </c>
    </row>
    <row r="20" spans="2:5" ht="15.5" thickBot="1" x14ac:dyDescent="0.35">
      <c r="B20" s="160" t="s">
        <v>51</v>
      </c>
      <c r="C20" s="162">
        <f>COUNTIF(S4:S6,"*completed*")</f>
        <v>0</v>
      </c>
      <c r="D20" s="162">
        <f>COUNTIF(S7:S10,"*completed*")</f>
        <v>0</v>
      </c>
      <c r="E20" s="163">
        <f>COUNTIF(S11:S12,"*completed*")</f>
        <v>0</v>
      </c>
    </row>
  </sheetData>
  <mergeCells count="5">
    <mergeCell ref="L2:M2"/>
    <mergeCell ref="N2:O2"/>
    <mergeCell ref="P2:Q2"/>
    <mergeCell ref="R2:S2"/>
    <mergeCell ref="B14:E14"/>
  </mergeCells>
  <phoneticPr fontId="13" type="noConversion"/>
  <conditionalFormatting sqref="I4:J4">
    <cfRule type="cellIs" dxfId="182" priority="178" operator="equal">
      <formula>"High"</formula>
    </cfRule>
  </conditionalFormatting>
  <conditionalFormatting sqref="I4:J10">
    <cfRule type="containsText" dxfId="181" priority="165" operator="containsText" text="Complete">
      <formula>NOT(ISERROR(SEARCH("Complete",I4)))</formula>
    </cfRule>
    <cfRule type="containsText" dxfId="180" priority="166" operator="containsText" text="Medium">
      <formula>NOT(ISERROR(SEARCH("Medium",I4)))</formula>
    </cfRule>
    <cfRule type="cellIs" dxfId="179" priority="167" operator="equal">
      <formula>"Medium"</formula>
    </cfRule>
    <cfRule type="cellIs" dxfId="178" priority="168" operator="equal">
      <formula>"Critical"</formula>
    </cfRule>
    <cfRule type="containsText" dxfId="177" priority="169" operator="containsText" text="Low">
      <formula>NOT(ISERROR(SEARCH("Low",I4)))</formula>
    </cfRule>
    <cfRule type="cellIs" dxfId="176" priority="170" operator="equal">
      <formula>"Medium"</formula>
    </cfRule>
    <cfRule type="containsText" dxfId="175" priority="171" operator="containsText" text="Critical">
      <formula>NOT(ISERROR(SEARCH("Critical",I4)))</formula>
    </cfRule>
    <cfRule type="containsText" dxfId="174" priority="172" operator="containsText" text="High">
      <formula>NOT(ISERROR(SEARCH("High",I4)))</formula>
    </cfRule>
    <cfRule type="cellIs" dxfId="173" priority="173" operator="equal">
      <formula>"Low"</formula>
    </cfRule>
    <cfRule type="cellIs" dxfId="172" priority="174" operator="equal">
      <formula>"Medium"</formula>
    </cfRule>
    <cfRule type="containsText" dxfId="171" priority="175" operator="containsText" text="Critical">
      <formula>NOT(ISERROR(SEARCH("Critical",I4)))</formula>
    </cfRule>
    <cfRule type="containsText" dxfId="170" priority="176" operator="containsText" text="Critical">
      <formula>NOT(ISERROR(SEARCH("Critical",I4)))</formula>
    </cfRule>
    <cfRule type="containsText" dxfId="169" priority="177" operator="containsText" text="High">
      <formula>NOT(ISERROR(SEARCH("High",I4)))</formula>
    </cfRule>
  </conditionalFormatting>
  <conditionalFormatting sqref="K4:K12">
    <cfRule type="containsText" dxfId="168" priority="122" operator="containsText" text="intended action">
      <formula>NOT(ISERROR(SEARCH("intended action",K4)))</formula>
    </cfRule>
    <cfRule type="containsText" dxfId="167" priority="123" operator="containsText" text="Not applicable">
      <formula>NOT(ISERROR(SEARCH("Not applicable",K4)))</formula>
    </cfRule>
    <cfRule type="containsText" dxfId="166" priority="124" operator="containsText" text="Not applicable ">
      <formula>NOT(ISERROR(SEARCH("Not applicable ",K4)))</formula>
    </cfRule>
    <cfRule type="containsText" dxfId="165" priority="125" operator="containsText" text="Off Track">
      <formula>NOT(ISERROR(SEARCH("Off Track",K4)))</formula>
    </cfRule>
    <cfRule type="containsText" dxfId="164" priority="127" operator="containsText" text="Completed">
      <formula>NOT(ISERROR(SEARCH("Completed",K4)))</formula>
    </cfRule>
    <cfRule type="containsText" dxfId="163" priority="128" operator="containsText" text="On Track">
      <formula>NOT(ISERROR(SEARCH("On Track",K4)))</formula>
    </cfRule>
    <cfRule type="containsText" dxfId="162" priority="129" operator="containsText" text="On Track ">
      <formula>NOT(ISERROR(SEARCH("On Track ",K4)))</formula>
    </cfRule>
    <cfRule type="containsText" dxfId="161" priority="130" operator="containsText" text="Hold">
      <formula>NOT(ISERROR(SEARCH("Hold",K4)))</formula>
    </cfRule>
    <cfRule type="containsText" dxfId="160" priority="131" operator="containsText" text="Hold">
      <formula>NOT(ISERROR(SEARCH("Hold",K4)))</formula>
    </cfRule>
    <cfRule type="containsText" dxfId="159" priority="132" operator="containsText" text="At Risk">
      <formula>NOT(ISERROR(SEARCH("At Risk",K4)))</formula>
    </cfRule>
    <cfRule type="containsText" dxfId="158" priority="133" operator="containsText" text="Off Track">
      <formula>NOT(ISERROR(SEARCH("Off Track",K4)))</formula>
    </cfRule>
    <cfRule type="containsText" dxfId="157" priority="134" operator="containsText" text="Off Track">
      <formula>NOT(ISERROR(SEARCH("Off Track",K4)))</formula>
    </cfRule>
    <cfRule type="containsText" dxfId="156" priority="135" operator="containsText" text="Off Track">
      <formula>NOT(ISERROR(SEARCH("Off Track",K4)))</formula>
    </cfRule>
    <cfRule type="containsText" dxfId="155" priority="136" operator="containsText" text="Off Track">
      <formula>NOT(ISERROR(SEARCH("Off Track",K4)))</formula>
    </cfRule>
  </conditionalFormatting>
  <conditionalFormatting sqref="M4:M12">
    <cfRule type="containsText" dxfId="154" priority="47" operator="containsText" text="intended action">
      <formula>NOT(ISERROR(SEARCH("intended action",M4)))</formula>
    </cfRule>
    <cfRule type="containsText" dxfId="153" priority="48" operator="containsText" text="Intended action">
      <formula>NOT(ISERROR(SEARCH("Intended action",M4)))</formula>
    </cfRule>
    <cfRule type="containsText" dxfId="152" priority="49" operator="containsText" text="Not applicable">
      <formula>NOT(ISERROR(SEARCH("Not applicable",M4)))</formula>
    </cfRule>
    <cfRule type="containsText" dxfId="151" priority="50" operator="containsText" text="Not applicable ">
      <formula>NOT(ISERROR(SEARCH("Not applicable ",M4)))</formula>
    </cfRule>
    <cfRule type="containsText" dxfId="150" priority="51" operator="containsText" text="Off Track">
      <formula>NOT(ISERROR(SEARCH("Off Track",M4)))</formula>
    </cfRule>
    <cfRule type="containsText" dxfId="149" priority="52" operator="containsText" text="Completed">
      <formula>NOT(ISERROR(SEARCH("Completed",M4)))</formula>
    </cfRule>
    <cfRule type="containsText" dxfId="148" priority="53" operator="containsText" text="On Track">
      <formula>NOT(ISERROR(SEARCH("On Track",M4)))</formula>
    </cfRule>
    <cfRule type="containsText" dxfId="147" priority="54" operator="containsText" text="On Track ">
      <formula>NOT(ISERROR(SEARCH("On Track ",M4)))</formula>
    </cfRule>
    <cfRule type="containsText" dxfId="146" priority="55" operator="containsText" text="Hold">
      <formula>NOT(ISERROR(SEARCH("Hold",M4)))</formula>
    </cfRule>
    <cfRule type="containsText" dxfId="145" priority="56" operator="containsText" text="Hold">
      <formula>NOT(ISERROR(SEARCH("Hold",M4)))</formula>
    </cfRule>
    <cfRule type="containsText" dxfId="144" priority="57" operator="containsText" text="At Risk">
      <formula>NOT(ISERROR(SEARCH("At Risk",M4)))</formula>
    </cfRule>
    <cfRule type="containsText" dxfId="143" priority="58" operator="containsText" text="Off Track">
      <formula>NOT(ISERROR(SEARCH("Off Track",M4)))</formula>
    </cfRule>
    <cfRule type="containsText" dxfId="142" priority="59" operator="containsText" text="Off Track">
      <formula>NOT(ISERROR(SEARCH("Off Track",M4)))</formula>
    </cfRule>
    <cfRule type="containsText" dxfId="141" priority="60" operator="containsText" text="Off Track">
      <formula>NOT(ISERROR(SEARCH("Off Track",M4)))</formula>
    </cfRule>
    <cfRule type="containsText" dxfId="140" priority="61" operator="containsText" text="Off Track">
      <formula>NOT(ISERROR(SEARCH("Off Track",M4)))</formula>
    </cfRule>
  </conditionalFormatting>
  <conditionalFormatting sqref="O4:O12">
    <cfRule type="containsText" dxfId="139" priority="32" operator="containsText" text="intended action">
      <formula>NOT(ISERROR(SEARCH("intended action",O4)))</formula>
    </cfRule>
    <cfRule type="containsText" dxfId="138" priority="33" operator="containsText" text="Intended action">
      <formula>NOT(ISERROR(SEARCH("Intended action",O4)))</formula>
    </cfRule>
    <cfRule type="containsText" dxfId="137" priority="34" operator="containsText" text="Not applicable">
      <formula>NOT(ISERROR(SEARCH("Not applicable",O4)))</formula>
    </cfRule>
    <cfRule type="containsText" dxfId="136" priority="35" operator="containsText" text="Not applicable ">
      <formula>NOT(ISERROR(SEARCH("Not applicable ",O4)))</formula>
    </cfRule>
    <cfRule type="containsText" dxfId="135" priority="36" operator="containsText" text="Off Track">
      <formula>NOT(ISERROR(SEARCH("Off Track",O4)))</formula>
    </cfRule>
    <cfRule type="containsText" dxfId="134" priority="37" operator="containsText" text="Completed">
      <formula>NOT(ISERROR(SEARCH("Completed",O4)))</formula>
    </cfRule>
    <cfRule type="containsText" dxfId="133" priority="38" operator="containsText" text="On Track">
      <formula>NOT(ISERROR(SEARCH("On Track",O4)))</formula>
    </cfRule>
    <cfRule type="containsText" dxfId="132" priority="39" operator="containsText" text="On Track ">
      <formula>NOT(ISERROR(SEARCH("On Track ",O4)))</formula>
    </cfRule>
    <cfRule type="containsText" dxfId="131" priority="40" operator="containsText" text="Hold">
      <formula>NOT(ISERROR(SEARCH("Hold",O4)))</formula>
    </cfRule>
    <cfRule type="containsText" dxfId="130" priority="41" operator="containsText" text="Hold">
      <formula>NOT(ISERROR(SEARCH("Hold",O4)))</formula>
    </cfRule>
    <cfRule type="containsText" dxfId="129" priority="42" operator="containsText" text="At Risk">
      <formula>NOT(ISERROR(SEARCH("At Risk",O4)))</formula>
    </cfRule>
    <cfRule type="containsText" dxfId="128" priority="43" operator="containsText" text="Off Track">
      <formula>NOT(ISERROR(SEARCH("Off Track",O4)))</formula>
    </cfRule>
    <cfRule type="containsText" dxfId="127" priority="44" operator="containsText" text="Off Track">
      <formula>NOT(ISERROR(SEARCH("Off Track",O4)))</formula>
    </cfRule>
    <cfRule type="containsText" dxfId="126" priority="45" operator="containsText" text="Off Track">
      <formula>NOT(ISERROR(SEARCH("Off Track",O4)))</formula>
    </cfRule>
    <cfRule type="containsText" dxfId="125" priority="46" operator="containsText" text="Off Track">
      <formula>NOT(ISERROR(SEARCH("Off Track",O4)))</formula>
    </cfRule>
  </conditionalFormatting>
  <conditionalFormatting sqref="Q4:Q12">
    <cfRule type="containsText" dxfId="124" priority="17" operator="containsText" text="intended action">
      <formula>NOT(ISERROR(SEARCH("intended action",Q4)))</formula>
    </cfRule>
    <cfRule type="containsText" dxfId="123" priority="18" operator="containsText" text="Intended action">
      <formula>NOT(ISERROR(SEARCH("Intended action",Q4)))</formula>
    </cfRule>
    <cfRule type="containsText" dxfId="122" priority="19" operator="containsText" text="Not applicable">
      <formula>NOT(ISERROR(SEARCH("Not applicable",Q4)))</formula>
    </cfRule>
    <cfRule type="containsText" dxfId="121" priority="20" operator="containsText" text="Not applicable ">
      <formula>NOT(ISERROR(SEARCH("Not applicable ",Q4)))</formula>
    </cfRule>
    <cfRule type="containsText" dxfId="120" priority="21" operator="containsText" text="Off Track">
      <formula>NOT(ISERROR(SEARCH("Off Track",Q4)))</formula>
    </cfRule>
    <cfRule type="containsText" dxfId="119" priority="22" operator="containsText" text="Completed">
      <formula>NOT(ISERROR(SEARCH("Completed",Q4)))</formula>
    </cfRule>
    <cfRule type="containsText" dxfId="118" priority="23" operator="containsText" text="On Track">
      <formula>NOT(ISERROR(SEARCH("On Track",Q4)))</formula>
    </cfRule>
    <cfRule type="containsText" dxfId="117" priority="24" operator="containsText" text="On Track ">
      <formula>NOT(ISERROR(SEARCH("On Track ",Q4)))</formula>
    </cfRule>
    <cfRule type="containsText" dxfId="116" priority="25" operator="containsText" text="Hold">
      <formula>NOT(ISERROR(SEARCH("Hold",Q4)))</formula>
    </cfRule>
    <cfRule type="containsText" dxfId="115" priority="26" operator="containsText" text="Hold">
      <formula>NOT(ISERROR(SEARCH("Hold",Q4)))</formula>
    </cfRule>
    <cfRule type="containsText" dxfId="114" priority="27" operator="containsText" text="At Risk">
      <formula>NOT(ISERROR(SEARCH("At Risk",Q4)))</formula>
    </cfRule>
    <cfRule type="containsText" dxfId="113" priority="28" operator="containsText" text="Off Track">
      <formula>NOT(ISERROR(SEARCH("Off Track",Q4)))</formula>
    </cfRule>
    <cfRule type="containsText" dxfId="112" priority="29" operator="containsText" text="Off Track">
      <formula>NOT(ISERROR(SEARCH("Off Track",Q4)))</formula>
    </cfRule>
    <cfRule type="containsText" dxfId="111" priority="30" operator="containsText" text="Off Track">
      <formula>NOT(ISERROR(SEARCH("Off Track",Q4)))</formula>
    </cfRule>
    <cfRule type="containsText" dxfId="110" priority="31" operator="containsText" text="Off Track">
      <formula>NOT(ISERROR(SEARCH("Off Track",Q4)))</formula>
    </cfRule>
  </conditionalFormatting>
  <conditionalFormatting sqref="S4:S12">
    <cfRule type="containsText" dxfId="109" priority="2" operator="containsText" text="intended action">
      <formula>NOT(ISERROR(SEARCH("intended action",S4)))</formula>
    </cfRule>
    <cfRule type="containsText" dxfId="108" priority="3" operator="containsText" text="Intended action">
      <formula>NOT(ISERROR(SEARCH("Intended action",S4)))</formula>
    </cfRule>
    <cfRule type="containsText" dxfId="107" priority="4" operator="containsText" text="Not applicable">
      <formula>NOT(ISERROR(SEARCH("Not applicable",S4)))</formula>
    </cfRule>
    <cfRule type="containsText" dxfId="106" priority="5" operator="containsText" text="Not applicable ">
      <formula>NOT(ISERROR(SEARCH("Not applicable ",S4)))</formula>
    </cfRule>
    <cfRule type="containsText" dxfId="105" priority="6" operator="containsText" text="Off Track">
      <formula>NOT(ISERROR(SEARCH("Off Track",S4)))</formula>
    </cfRule>
    <cfRule type="containsText" dxfId="104" priority="7" operator="containsText" text="Completed">
      <formula>NOT(ISERROR(SEARCH("Completed",S4)))</formula>
    </cfRule>
    <cfRule type="containsText" dxfId="103" priority="8" operator="containsText" text="On Track">
      <formula>NOT(ISERROR(SEARCH("On Track",S4)))</formula>
    </cfRule>
    <cfRule type="containsText" dxfId="102" priority="9" operator="containsText" text="On Track ">
      <formula>NOT(ISERROR(SEARCH("On Track ",S4)))</formula>
    </cfRule>
    <cfRule type="containsText" dxfId="101" priority="10" operator="containsText" text="Hold">
      <formula>NOT(ISERROR(SEARCH("Hold",S4)))</formula>
    </cfRule>
    <cfRule type="containsText" dxfId="100" priority="11" operator="containsText" text="Hold">
      <formula>NOT(ISERROR(SEARCH("Hold",S4)))</formula>
    </cfRule>
    <cfRule type="containsText" dxfId="99" priority="12" operator="containsText" text="At Risk">
      <formula>NOT(ISERROR(SEARCH("At Risk",S4)))</formula>
    </cfRule>
    <cfRule type="containsText" dxfId="98" priority="13" operator="containsText" text="Off Track">
      <formula>NOT(ISERROR(SEARCH("Off Track",S4)))</formula>
    </cfRule>
    <cfRule type="containsText" dxfId="97" priority="14" operator="containsText" text="Off Track">
      <formula>NOT(ISERROR(SEARCH("Off Track",S4)))</formula>
    </cfRule>
    <cfRule type="containsText" dxfId="96" priority="15" operator="containsText" text="Off Track">
      <formula>NOT(ISERROR(SEARCH("Off Track",S4)))</formula>
    </cfRule>
    <cfRule type="containsText" dxfId="95" priority="16" operator="containsText" text="Off Track">
      <formula>NOT(ISERROR(SEARCH("Off Track",S4)))</formula>
    </cfRule>
  </conditionalFormatting>
  <conditionalFormatting sqref="I4:I12">
    <cfRule type="containsText" dxfId="94" priority="1" operator="containsText" text="Critial ">
      <formula>NOT(ISERROR(SEARCH("Critial ",I4)))</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4">
        <x14:dataValidation type="list" allowBlank="1" showInputMessage="1" showErrorMessage="1" xr:uid="{91B91AF0-9A19-4D0A-ACBA-7040779F3C98}">
          <x14:formula1>
            <xm:f>Introduction!$F$28:$F$32</xm:f>
          </x14:formula1>
          <xm:sqref>S4:S12 M4:M12 O4:O12 Q4:Q12</xm:sqref>
        </x14:dataValidation>
        <x14:dataValidation type="list" allowBlank="1" showInputMessage="1" showErrorMessage="1" xr:uid="{0F8FA287-0070-45A2-A2FF-3748AB46ABAC}">
          <x14:formula1>
            <xm:f>#REF!</xm:f>
          </x14:formula1>
          <xm:sqref>J4:J12</xm:sqref>
        </x14:dataValidation>
        <x14:dataValidation type="list" allowBlank="1" showInputMessage="1" showErrorMessage="1" xr:uid="{66008797-93FC-431E-BB93-87035EEACD20}">
          <x14:formula1>
            <xm:f>Introduction!$F$28:$F$32</xm:f>
          </x14:formula1>
          <xm:sqref>K4:K12</xm:sqref>
        </x14:dataValidation>
        <x14:dataValidation type="list" allowBlank="1" showInputMessage="1" showErrorMessage="1" xr:uid="{715E8F3F-4552-4CB1-ADF1-4B7011A44637}">
          <x14:formula1>
            <xm:f>Introduction!$I$28:$I$31</xm:f>
          </x14:formula1>
          <xm:sqref>I4:I12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7DE8B-BE48-4DB5-96C0-7E7362BAF1C9}">
  <sheetPr codeName="Sheet7">
    <tabColor rgb="FF00B0F0"/>
  </sheetPr>
  <dimension ref="A1:S17"/>
  <sheetViews>
    <sheetView zoomScale="70" zoomScaleNormal="70" workbookViewId="0">
      <selection activeCell="G18" sqref="G18"/>
    </sheetView>
  </sheetViews>
  <sheetFormatPr defaultColWidth="8.7265625" defaultRowHeight="15" x14ac:dyDescent="0.3"/>
  <cols>
    <col min="1" max="1" width="6.81640625" style="2" customWidth="1"/>
    <col min="2" max="2" width="18.453125" style="2" customWidth="1"/>
    <col min="3" max="3" width="34.453125" style="2" customWidth="1"/>
    <col min="4" max="4" width="17" style="2" customWidth="1"/>
    <col min="5" max="5" width="16.453125" style="2" customWidth="1"/>
    <col min="6" max="6" width="18.453125" style="2" customWidth="1"/>
    <col min="7" max="7" width="15.7265625" style="2" customWidth="1"/>
    <col min="8" max="8" width="22.08984375" style="2" customWidth="1"/>
    <col min="9" max="9" width="21.26953125" style="2" customWidth="1"/>
    <col min="10" max="10" width="17.453125" style="2" customWidth="1"/>
    <col min="11" max="11" width="16.81640625" style="2" customWidth="1"/>
    <col min="12" max="12" width="16.1796875" style="2" customWidth="1"/>
    <col min="13" max="13" width="14.81640625" style="2" customWidth="1"/>
    <col min="14" max="14" width="16.08984375" style="2" customWidth="1"/>
    <col min="15" max="15" width="18" style="2" customWidth="1"/>
    <col min="16" max="16" width="15.6328125" style="2" customWidth="1"/>
    <col min="17" max="17" width="17.08984375" style="2" customWidth="1"/>
    <col min="18" max="18" width="15.6328125" style="2" customWidth="1"/>
    <col min="19" max="19" width="15.1796875" style="2" customWidth="1"/>
    <col min="20" max="16384" width="8.7265625" style="2"/>
  </cols>
  <sheetData>
    <row r="1" spans="1:19" s="84" customFormat="1" ht="24.5" x14ac:dyDescent="0.45">
      <c r="B1" s="83" t="s">
        <v>72</v>
      </c>
    </row>
    <row r="2" spans="1:19" s="84" customFormat="1" ht="25" thickBot="1" x14ac:dyDescent="0.5">
      <c r="B2" s="83"/>
      <c r="K2" s="173" t="s">
        <v>47</v>
      </c>
      <c r="L2" s="195" t="s">
        <v>48</v>
      </c>
      <c r="M2" s="195"/>
      <c r="N2" s="195" t="s">
        <v>49</v>
      </c>
      <c r="O2" s="195"/>
      <c r="P2" s="195" t="s">
        <v>50</v>
      </c>
      <c r="Q2" s="195"/>
      <c r="R2" s="195" t="s">
        <v>51</v>
      </c>
      <c r="S2" s="195"/>
    </row>
    <row r="3" spans="1:19" ht="30" customHeight="1" thickBot="1" x14ac:dyDescent="0.35">
      <c r="A3" s="174"/>
      <c r="B3" s="88" t="s">
        <v>37</v>
      </c>
      <c r="C3" s="175" t="s">
        <v>38</v>
      </c>
      <c r="D3" s="176" t="s">
        <v>39</v>
      </c>
      <c r="E3" s="176" t="s">
        <v>40</v>
      </c>
      <c r="F3" s="176" t="s">
        <v>41</v>
      </c>
      <c r="G3" s="8" t="s">
        <v>42</v>
      </c>
      <c r="H3" s="177" t="s">
        <v>43</v>
      </c>
      <c r="I3" s="178" t="s">
        <v>44</v>
      </c>
      <c r="J3" s="178" t="s">
        <v>45</v>
      </c>
      <c r="K3" s="179" t="s">
        <v>46</v>
      </c>
      <c r="L3" s="149" t="s">
        <v>106</v>
      </c>
      <c r="M3" s="126" t="s">
        <v>107</v>
      </c>
      <c r="N3" s="9" t="s">
        <v>93</v>
      </c>
      <c r="O3" s="126" t="s">
        <v>91</v>
      </c>
      <c r="P3" s="9" t="s">
        <v>94</v>
      </c>
      <c r="Q3" s="126" t="s">
        <v>108</v>
      </c>
      <c r="R3" s="9" t="s">
        <v>109</v>
      </c>
      <c r="S3" s="150" t="s">
        <v>92</v>
      </c>
    </row>
    <row r="4" spans="1:19" ht="41.5" customHeight="1" x14ac:dyDescent="0.3">
      <c r="B4" s="11" t="s">
        <v>52</v>
      </c>
      <c r="C4" s="55" t="s">
        <v>73</v>
      </c>
      <c r="D4" s="77"/>
      <c r="E4" s="44"/>
      <c r="F4" s="44"/>
      <c r="G4" s="13"/>
      <c r="H4" s="14"/>
      <c r="I4" s="13"/>
      <c r="J4" s="15"/>
      <c r="K4" s="64"/>
      <c r="L4" s="64"/>
      <c r="M4" s="136"/>
      <c r="N4" s="3"/>
      <c r="O4" s="136"/>
      <c r="P4" s="3"/>
      <c r="Q4" s="136"/>
      <c r="R4" s="3"/>
      <c r="S4" s="136"/>
    </row>
    <row r="5" spans="1:19" ht="30" x14ac:dyDescent="0.3">
      <c r="B5" s="17"/>
      <c r="C5" s="40" t="s">
        <v>74</v>
      </c>
      <c r="D5" s="78"/>
      <c r="E5" s="26"/>
      <c r="F5" s="26"/>
      <c r="G5" s="19"/>
      <c r="H5" s="19"/>
      <c r="I5" s="19"/>
      <c r="J5" s="21"/>
      <c r="K5" s="23"/>
      <c r="L5" s="138"/>
      <c r="M5" s="136"/>
      <c r="N5" s="3"/>
      <c r="O5" s="136"/>
      <c r="P5" s="3"/>
      <c r="Q5" s="136"/>
      <c r="R5" s="3"/>
      <c r="S5" s="136"/>
    </row>
    <row r="6" spans="1:19" ht="74.5" customHeight="1" x14ac:dyDescent="0.3">
      <c r="B6" s="17"/>
      <c r="C6" s="146" t="s">
        <v>117</v>
      </c>
      <c r="D6" s="78"/>
      <c r="E6" s="26"/>
      <c r="F6" s="26"/>
      <c r="G6" s="19"/>
      <c r="H6" s="19"/>
      <c r="I6" s="19"/>
      <c r="J6" s="21"/>
      <c r="K6" s="23"/>
      <c r="L6" s="64"/>
      <c r="M6" s="136"/>
      <c r="N6" s="3"/>
      <c r="O6" s="136"/>
      <c r="P6" s="3"/>
      <c r="Q6" s="136"/>
      <c r="R6" s="3"/>
      <c r="S6" s="136"/>
    </row>
    <row r="7" spans="1:19" ht="54" customHeight="1" thickBot="1" x14ac:dyDescent="0.35">
      <c r="B7" s="17"/>
      <c r="C7" s="146" t="s">
        <v>118</v>
      </c>
      <c r="D7" s="78"/>
      <c r="E7" s="26"/>
      <c r="F7" s="26"/>
      <c r="G7" s="50"/>
      <c r="H7" s="51"/>
      <c r="I7" s="50"/>
      <c r="J7" s="114"/>
      <c r="K7" s="37"/>
      <c r="L7" s="137"/>
      <c r="M7" s="136"/>
      <c r="N7" s="3"/>
      <c r="O7" s="136"/>
      <c r="P7" s="3"/>
      <c r="Q7" s="136"/>
      <c r="R7" s="3"/>
      <c r="S7" s="136"/>
    </row>
    <row r="8" spans="1:19" ht="60.5" thickBot="1" x14ac:dyDescent="0.35">
      <c r="B8" s="88" t="s">
        <v>56</v>
      </c>
      <c r="C8" s="85" t="s">
        <v>116</v>
      </c>
      <c r="D8" s="79"/>
      <c r="E8" s="52"/>
      <c r="F8" s="43"/>
      <c r="G8" s="50"/>
      <c r="H8" s="80"/>
      <c r="I8" s="50"/>
      <c r="J8" s="114"/>
      <c r="K8" s="106"/>
      <c r="L8" s="148"/>
      <c r="M8" s="136"/>
      <c r="N8" s="148"/>
      <c r="O8" s="136"/>
      <c r="P8" s="148"/>
      <c r="Q8" s="136"/>
      <c r="S8" s="136"/>
    </row>
    <row r="9" spans="1:19" ht="30.5" thickBot="1" x14ac:dyDescent="0.35">
      <c r="B9" s="24" t="s">
        <v>57</v>
      </c>
      <c r="C9" s="54" t="s">
        <v>75</v>
      </c>
      <c r="D9" s="82"/>
      <c r="E9" s="50"/>
      <c r="F9" s="50"/>
      <c r="G9" s="50"/>
      <c r="H9" s="80"/>
      <c r="I9" s="50"/>
      <c r="J9" s="28"/>
      <c r="K9" s="7"/>
      <c r="L9" s="154"/>
      <c r="M9" s="141"/>
      <c r="N9" s="154"/>
      <c r="O9" s="141"/>
      <c r="P9" s="154"/>
      <c r="Q9" s="155"/>
      <c r="R9" s="154"/>
      <c r="S9" s="141"/>
    </row>
    <row r="10" spans="1:19" ht="15.5" thickBot="1" x14ac:dyDescent="0.35"/>
    <row r="11" spans="1:19" ht="15.5" thickBot="1" x14ac:dyDescent="0.35">
      <c r="B11" s="244" t="s">
        <v>129</v>
      </c>
      <c r="C11" s="245"/>
      <c r="D11" s="245"/>
      <c r="E11" s="246"/>
    </row>
    <row r="12" spans="1:19" ht="52" customHeight="1" x14ac:dyDescent="0.3">
      <c r="B12" s="157" t="s">
        <v>119</v>
      </c>
      <c r="C12" s="104" t="s">
        <v>63</v>
      </c>
      <c r="D12" s="104" t="s">
        <v>64</v>
      </c>
      <c r="E12" s="105" t="s">
        <v>65</v>
      </c>
      <c r="F12" s="10"/>
    </row>
    <row r="13" spans="1:19" x14ac:dyDescent="0.3">
      <c r="B13" s="158" t="s">
        <v>47</v>
      </c>
      <c r="C13" s="162">
        <f>COUNTIF(K4:K7,"*completed*")</f>
        <v>0</v>
      </c>
      <c r="D13" s="162">
        <f>COUNTIF(K8:K8,"*completed*")</f>
        <v>0</v>
      </c>
      <c r="E13" s="163">
        <f>COUNTIF(K9:K9,"*completed*")</f>
        <v>0</v>
      </c>
      <c r="G13" s="4"/>
    </row>
    <row r="14" spans="1:19" x14ac:dyDescent="0.3">
      <c r="B14" s="158" t="s">
        <v>48</v>
      </c>
      <c r="C14" s="162">
        <f>COUNTIF(M4:M7,"*completed*")</f>
        <v>0</v>
      </c>
      <c r="D14" s="162">
        <f>COUNTIF(M8:M8,"*completed*")</f>
        <v>0</v>
      </c>
      <c r="E14" s="163">
        <f>COUNTIF(M9:M9,"*completed*")</f>
        <v>0</v>
      </c>
    </row>
    <row r="15" spans="1:19" x14ac:dyDescent="0.3">
      <c r="B15" s="159" t="s">
        <v>49</v>
      </c>
      <c r="C15" s="162">
        <f>COUNTIF(O4:O7,"*completed*")</f>
        <v>0</v>
      </c>
      <c r="D15" s="162">
        <f>COUNTIF(O8:O8,"*completed*")</f>
        <v>0</v>
      </c>
      <c r="E15" s="163">
        <f>COUNTIF(O9:O9,"*completed*")</f>
        <v>0</v>
      </c>
    </row>
    <row r="16" spans="1:19" x14ac:dyDescent="0.3">
      <c r="B16" s="159" t="s">
        <v>50</v>
      </c>
      <c r="C16" s="162">
        <f t="shared" ref="C16" si="0">COUNTIF(K7:K10,"*completed*")</f>
        <v>0</v>
      </c>
      <c r="D16" s="162">
        <f t="shared" ref="D16" si="1">COUNTIF(K11:K11,"*completed*")</f>
        <v>0</v>
      </c>
      <c r="E16" s="163">
        <f t="shared" ref="E16" si="2">COUNTIF(K12:K12,"*completed*")</f>
        <v>0</v>
      </c>
    </row>
    <row r="17" spans="2:5" ht="15.5" thickBot="1" x14ac:dyDescent="0.35">
      <c r="B17" s="160" t="s">
        <v>51</v>
      </c>
      <c r="C17" s="162">
        <f>COUNTIF(S4:S7,"*completed*")</f>
        <v>0</v>
      </c>
      <c r="D17" s="162">
        <f>COUNTIF(S8:S8,"*completed*")</f>
        <v>0</v>
      </c>
      <c r="E17" s="163">
        <f>COUNTIF(S9:S9,"*completed*")</f>
        <v>0</v>
      </c>
    </row>
  </sheetData>
  <mergeCells count="5">
    <mergeCell ref="L2:M2"/>
    <mergeCell ref="N2:O2"/>
    <mergeCell ref="P2:Q2"/>
    <mergeCell ref="R2:S2"/>
    <mergeCell ref="B11:E11"/>
  </mergeCells>
  <phoneticPr fontId="13" type="noConversion"/>
  <conditionalFormatting sqref="I4:I9">
    <cfRule type="containsText" dxfId="93" priority="197" operator="containsText" text="Medium cost">
      <formula>NOT(ISERROR(SEARCH("Medium cost",I4)))</formula>
    </cfRule>
    <cfRule type="containsText" dxfId="92" priority="198" operator="containsText" text="High cost ">
      <formula>NOT(ISERROR(SEARCH("High cost ",I4)))</formula>
    </cfRule>
    <cfRule type="containsText" dxfId="91" priority="199" operator="containsText" text="Low cost">
      <formula>NOT(ISERROR(SEARCH("Low cost",I4)))</formula>
    </cfRule>
    <cfRule type="containsText" dxfId="90" priority="200" operator="containsText" text="No cost">
      <formula>NOT(ISERROR(SEARCH("No cost",I4)))</formula>
    </cfRule>
  </conditionalFormatting>
  <conditionalFormatting sqref="J4">
    <cfRule type="cellIs" dxfId="89" priority="214" operator="equal">
      <formula>"High"</formula>
    </cfRule>
  </conditionalFormatting>
  <conditionalFormatting sqref="J4:J9">
    <cfRule type="containsText" dxfId="88" priority="1" operator="containsText" text="Critial ">
      <formula>NOT(ISERROR(SEARCH("Critial ",J4)))</formula>
    </cfRule>
    <cfRule type="containsText" dxfId="87" priority="201" operator="containsText" text="Complete">
      <formula>NOT(ISERROR(SEARCH("Complete",J4)))</formula>
    </cfRule>
    <cfRule type="containsText" dxfId="86" priority="202" operator="containsText" text="Medium">
      <formula>NOT(ISERROR(SEARCH("Medium",J4)))</formula>
    </cfRule>
    <cfRule type="cellIs" dxfId="85" priority="203" operator="equal">
      <formula>"Medium"</formula>
    </cfRule>
    <cfRule type="cellIs" dxfId="84" priority="204" operator="equal">
      <formula>"Critical"</formula>
    </cfRule>
    <cfRule type="containsText" dxfId="83" priority="205" operator="containsText" text="Low">
      <formula>NOT(ISERROR(SEARCH("Low",J4)))</formula>
    </cfRule>
    <cfRule type="cellIs" dxfId="82" priority="206" operator="equal">
      <formula>"Medium"</formula>
    </cfRule>
    <cfRule type="containsText" dxfId="81" priority="207" operator="containsText" text="Critical">
      <formula>NOT(ISERROR(SEARCH("Critical",J4)))</formula>
    </cfRule>
    <cfRule type="containsText" dxfId="80" priority="208" operator="containsText" text="High">
      <formula>NOT(ISERROR(SEARCH("High",J4)))</formula>
    </cfRule>
    <cfRule type="cellIs" dxfId="79" priority="209" operator="equal">
      <formula>"Low"</formula>
    </cfRule>
    <cfRule type="cellIs" dxfId="78" priority="210" operator="equal">
      <formula>"Medium"</formula>
    </cfRule>
    <cfRule type="containsText" dxfId="77" priority="211" operator="containsText" text="Critical">
      <formula>NOT(ISERROR(SEARCH("Critical",J4)))</formula>
    </cfRule>
    <cfRule type="containsText" dxfId="76" priority="212" operator="containsText" text="Critical">
      <formula>NOT(ISERROR(SEARCH("Critical",J4)))</formula>
    </cfRule>
    <cfRule type="containsText" dxfId="75" priority="213" operator="containsText" text="High">
      <formula>NOT(ISERROR(SEARCH("High",J4)))</formula>
    </cfRule>
  </conditionalFormatting>
  <conditionalFormatting sqref="K4:K9">
    <cfRule type="containsText" dxfId="74" priority="167" operator="containsText" text="intended action">
      <formula>NOT(ISERROR(SEARCH("intended action",K4)))</formula>
    </cfRule>
    <cfRule type="containsText" dxfId="73" priority="168" operator="containsText" text="intend action">
      <formula>NOT(ISERROR(SEARCH("intend action",K4)))</formula>
    </cfRule>
    <cfRule type="containsText" dxfId="72" priority="183" operator="containsText" text="Not applicable">
      <formula>NOT(ISERROR(SEARCH("Not applicable",K4)))</formula>
    </cfRule>
    <cfRule type="containsText" dxfId="71" priority="184" operator="containsText" text="Not applicable ">
      <formula>NOT(ISERROR(SEARCH("Not applicable ",K4)))</formula>
    </cfRule>
    <cfRule type="containsText" dxfId="70" priority="185" operator="containsText" text="Off Track">
      <formula>NOT(ISERROR(SEARCH("Off Track",K4)))</formula>
    </cfRule>
    <cfRule type="containsText" dxfId="69" priority="187" operator="containsText" text="Completed">
      <formula>NOT(ISERROR(SEARCH("Completed",K4)))</formula>
    </cfRule>
    <cfRule type="containsText" dxfId="68" priority="188" operator="containsText" text="On Track">
      <formula>NOT(ISERROR(SEARCH("On Track",K4)))</formula>
    </cfRule>
    <cfRule type="containsText" dxfId="67" priority="189" operator="containsText" text="On Track ">
      <formula>NOT(ISERROR(SEARCH("On Track ",K4)))</formula>
    </cfRule>
    <cfRule type="containsText" dxfId="66" priority="190" operator="containsText" text="Hold">
      <formula>NOT(ISERROR(SEARCH("Hold",K4)))</formula>
    </cfRule>
    <cfRule type="containsText" dxfId="65" priority="191" operator="containsText" text="Hold">
      <formula>NOT(ISERROR(SEARCH("Hold",K4)))</formula>
    </cfRule>
    <cfRule type="containsText" dxfId="64" priority="192" operator="containsText" text="At Risk">
      <formula>NOT(ISERROR(SEARCH("At Risk",K4)))</formula>
    </cfRule>
    <cfRule type="containsText" dxfId="63" priority="193" operator="containsText" text="Off Track">
      <formula>NOT(ISERROR(SEARCH("Off Track",K4)))</formula>
    </cfRule>
    <cfRule type="containsText" dxfId="62" priority="194" operator="containsText" text="Off Track">
      <formula>NOT(ISERROR(SEARCH("Off Track",K4)))</formula>
    </cfRule>
    <cfRule type="containsText" dxfId="61" priority="195" operator="containsText" text="Off Track">
      <formula>NOT(ISERROR(SEARCH("Off Track",K4)))</formula>
    </cfRule>
    <cfRule type="containsText" dxfId="60" priority="196" operator="containsText" text="Off Track">
      <formula>NOT(ISERROR(SEARCH("Off Track",K4)))</formula>
    </cfRule>
  </conditionalFormatting>
  <conditionalFormatting sqref="M4:M9">
    <cfRule type="containsText" dxfId="59" priority="32" operator="containsText" text="intended action">
      <formula>NOT(ISERROR(SEARCH("intended action",M4)))</formula>
    </cfRule>
    <cfRule type="containsText" dxfId="58" priority="33" operator="containsText" text="Intended action">
      <formula>NOT(ISERROR(SEARCH("Intended action",M4)))</formula>
    </cfRule>
    <cfRule type="containsText" dxfId="57" priority="34" operator="containsText" text="Not applicable">
      <formula>NOT(ISERROR(SEARCH("Not applicable",M4)))</formula>
    </cfRule>
    <cfRule type="containsText" dxfId="56" priority="35" operator="containsText" text="Not applicable ">
      <formula>NOT(ISERROR(SEARCH("Not applicable ",M4)))</formula>
    </cfRule>
    <cfRule type="containsText" dxfId="55" priority="36" operator="containsText" text="Off Track">
      <formula>NOT(ISERROR(SEARCH("Off Track",M4)))</formula>
    </cfRule>
    <cfRule type="containsText" dxfId="54" priority="37" operator="containsText" text="Completed">
      <formula>NOT(ISERROR(SEARCH("Completed",M4)))</formula>
    </cfRule>
    <cfRule type="containsText" dxfId="53" priority="38" operator="containsText" text="On Track">
      <formula>NOT(ISERROR(SEARCH("On Track",M4)))</formula>
    </cfRule>
    <cfRule type="containsText" dxfId="52" priority="39" operator="containsText" text="On Track ">
      <formula>NOT(ISERROR(SEARCH("On Track ",M4)))</formula>
    </cfRule>
    <cfRule type="containsText" dxfId="51" priority="40" operator="containsText" text="Hold">
      <formula>NOT(ISERROR(SEARCH("Hold",M4)))</formula>
    </cfRule>
    <cfRule type="containsText" dxfId="50" priority="41" operator="containsText" text="Hold">
      <formula>NOT(ISERROR(SEARCH("Hold",M4)))</formula>
    </cfRule>
    <cfRule type="containsText" dxfId="49" priority="42" operator="containsText" text="At Risk">
      <formula>NOT(ISERROR(SEARCH("At Risk",M4)))</formula>
    </cfRule>
    <cfRule type="containsText" dxfId="48" priority="43" operator="containsText" text="Off Track">
      <formula>NOT(ISERROR(SEARCH("Off Track",M4)))</formula>
    </cfRule>
    <cfRule type="containsText" dxfId="47" priority="44" operator="containsText" text="Off Track">
      <formula>NOT(ISERROR(SEARCH("Off Track",M4)))</formula>
    </cfRule>
    <cfRule type="containsText" dxfId="46" priority="45" operator="containsText" text="Off Track">
      <formula>NOT(ISERROR(SEARCH("Off Track",M4)))</formula>
    </cfRule>
    <cfRule type="containsText" dxfId="45" priority="46" operator="containsText" text="Off Track">
      <formula>NOT(ISERROR(SEARCH("Off Track",M4)))</formula>
    </cfRule>
  </conditionalFormatting>
  <conditionalFormatting sqref="O4:O9">
    <cfRule type="containsText" dxfId="44" priority="17" operator="containsText" text="intended action">
      <formula>NOT(ISERROR(SEARCH("intended action",O4)))</formula>
    </cfRule>
    <cfRule type="containsText" dxfId="43" priority="18" operator="containsText" text="Intended action">
      <formula>NOT(ISERROR(SEARCH("Intended action",O4)))</formula>
    </cfRule>
    <cfRule type="containsText" dxfId="42" priority="19" operator="containsText" text="Not applicable">
      <formula>NOT(ISERROR(SEARCH("Not applicable",O4)))</formula>
    </cfRule>
    <cfRule type="containsText" dxfId="41" priority="20" operator="containsText" text="Not applicable ">
      <formula>NOT(ISERROR(SEARCH("Not applicable ",O4)))</formula>
    </cfRule>
    <cfRule type="containsText" dxfId="40" priority="21" operator="containsText" text="Off Track">
      <formula>NOT(ISERROR(SEARCH("Off Track",O4)))</formula>
    </cfRule>
    <cfRule type="containsText" dxfId="39" priority="22" operator="containsText" text="Completed">
      <formula>NOT(ISERROR(SEARCH("Completed",O4)))</formula>
    </cfRule>
    <cfRule type="containsText" dxfId="38" priority="23" operator="containsText" text="On Track">
      <formula>NOT(ISERROR(SEARCH("On Track",O4)))</formula>
    </cfRule>
    <cfRule type="containsText" dxfId="37" priority="24" operator="containsText" text="On Track ">
      <formula>NOT(ISERROR(SEARCH("On Track ",O4)))</formula>
    </cfRule>
    <cfRule type="containsText" dxfId="36" priority="25" operator="containsText" text="Hold">
      <formula>NOT(ISERROR(SEARCH("Hold",O4)))</formula>
    </cfRule>
    <cfRule type="containsText" dxfId="35" priority="26" operator="containsText" text="Hold">
      <formula>NOT(ISERROR(SEARCH("Hold",O4)))</formula>
    </cfRule>
    <cfRule type="containsText" dxfId="34" priority="27" operator="containsText" text="At Risk">
      <formula>NOT(ISERROR(SEARCH("At Risk",O4)))</formula>
    </cfRule>
    <cfRule type="containsText" dxfId="33" priority="28" operator="containsText" text="Off Track">
      <formula>NOT(ISERROR(SEARCH("Off Track",O4)))</formula>
    </cfRule>
    <cfRule type="containsText" dxfId="32" priority="29" operator="containsText" text="Off Track">
      <formula>NOT(ISERROR(SEARCH("Off Track",O4)))</formula>
    </cfRule>
    <cfRule type="containsText" dxfId="31" priority="30" operator="containsText" text="Off Track">
      <formula>NOT(ISERROR(SEARCH("Off Track",O4)))</formula>
    </cfRule>
    <cfRule type="containsText" dxfId="30" priority="31" operator="containsText" text="Off Track">
      <formula>NOT(ISERROR(SEARCH("Off Track",O4)))</formula>
    </cfRule>
  </conditionalFormatting>
  <conditionalFormatting sqref="Q4:Q8">
    <cfRule type="containsText" dxfId="29" priority="62" operator="containsText" text="intended action">
      <formula>NOT(ISERROR(SEARCH("intended action",Q4)))</formula>
    </cfRule>
    <cfRule type="containsText" dxfId="28" priority="63" operator="containsText" text="Intended action">
      <formula>NOT(ISERROR(SEARCH("Intended action",Q4)))</formula>
    </cfRule>
    <cfRule type="containsText" dxfId="27" priority="64" operator="containsText" text="Not applicable">
      <formula>NOT(ISERROR(SEARCH("Not applicable",Q4)))</formula>
    </cfRule>
    <cfRule type="containsText" dxfId="26" priority="65" operator="containsText" text="Not applicable ">
      <formula>NOT(ISERROR(SEARCH("Not applicable ",Q4)))</formula>
    </cfRule>
    <cfRule type="containsText" dxfId="25" priority="66" operator="containsText" text="Off Track">
      <formula>NOT(ISERROR(SEARCH("Off Track",Q4)))</formula>
    </cfRule>
    <cfRule type="containsText" dxfId="24" priority="67" operator="containsText" text="Completed">
      <formula>NOT(ISERROR(SEARCH("Completed",Q4)))</formula>
    </cfRule>
    <cfRule type="containsText" dxfId="23" priority="68" operator="containsText" text="On Track">
      <formula>NOT(ISERROR(SEARCH("On Track",Q4)))</formula>
    </cfRule>
    <cfRule type="containsText" dxfId="22" priority="69" operator="containsText" text="On Track ">
      <formula>NOT(ISERROR(SEARCH("On Track ",Q4)))</formula>
    </cfRule>
    <cfRule type="containsText" dxfId="21" priority="70" operator="containsText" text="Hold">
      <formula>NOT(ISERROR(SEARCH("Hold",Q4)))</formula>
    </cfRule>
    <cfRule type="containsText" dxfId="20" priority="71" operator="containsText" text="Hold">
      <formula>NOT(ISERROR(SEARCH("Hold",Q4)))</formula>
    </cfRule>
    <cfRule type="containsText" dxfId="19" priority="72" operator="containsText" text="At Risk">
      <formula>NOT(ISERROR(SEARCH("At Risk",Q4)))</formula>
    </cfRule>
    <cfRule type="containsText" dxfId="18" priority="73" operator="containsText" text="Off Track">
      <formula>NOT(ISERROR(SEARCH("Off Track",Q4)))</formula>
    </cfRule>
    <cfRule type="containsText" dxfId="17" priority="74" operator="containsText" text="Off Track">
      <formula>NOT(ISERROR(SEARCH("Off Track",Q4)))</formula>
    </cfRule>
    <cfRule type="containsText" dxfId="16" priority="75" operator="containsText" text="Off Track">
      <formula>NOT(ISERROR(SEARCH("Off Track",Q4)))</formula>
    </cfRule>
    <cfRule type="containsText" dxfId="15" priority="76" operator="containsText" text="Off Track">
      <formula>NOT(ISERROR(SEARCH("Off Track",Q4)))</formula>
    </cfRule>
  </conditionalFormatting>
  <conditionalFormatting sqref="S4:S9">
    <cfRule type="containsText" dxfId="14" priority="2" operator="containsText" text="intended action">
      <formula>NOT(ISERROR(SEARCH("intended action",S4)))</formula>
    </cfRule>
    <cfRule type="containsText" dxfId="13" priority="3" operator="containsText" text="Intended action">
      <formula>NOT(ISERROR(SEARCH("Intended action",S4)))</formula>
    </cfRule>
    <cfRule type="containsText" dxfId="12" priority="4" operator="containsText" text="Not applicable">
      <formula>NOT(ISERROR(SEARCH("Not applicable",S4)))</formula>
    </cfRule>
    <cfRule type="containsText" dxfId="11" priority="5" operator="containsText" text="Not applicable ">
      <formula>NOT(ISERROR(SEARCH("Not applicable ",S4)))</formula>
    </cfRule>
    <cfRule type="containsText" dxfId="10" priority="6" operator="containsText" text="Off Track">
      <formula>NOT(ISERROR(SEARCH("Off Track",S4)))</formula>
    </cfRule>
    <cfRule type="containsText" dxfId="9" priority="7" operator="containsText" text="Completed">
      <formula>NOT(ISERROR(SEARCH("Completed",S4)))</formula>
    </cfRule>
    <cfRule type="containsText" dxfId="8" priority="8" operator="containsText" text="On Track">
      <formula>NOT(ISERROR(SEARCH("On Track",S4)))</formula>
    </cfRule>
    <cfRule type="containsText" dxfId="7" priority="9" operator="containsText" text="On Track ">
      <formula>NOT(ISERROR(SEARCH("On Track ",S4)))</formula>
    </cfRule>
    <cfRule type="containsText" dxfId="6" priority="10" operator="containsText" text="Hold">
      <formula>NOT(ISERROR(SEARCH("Hold",S4)))</formula>
    </cfRule>
    <cfRule type="containsText" dxfId="5" priority="11" operator="containsText" text="Hold">
      <formula>NOT(ISERROR(SEARCH("Hold",S4)))</formula>
    </cfRule>
    <cfRule type="containsText" dxfId="4" priority="12" operator="containsText" text="At Risk">
      <formula>NOT(ISERROR(SEARCH("At Risk",S4)))</formula>
    </cfRule>
    <cfRule type="containsText" dxfId="3" priority="13" operator="containsText" text="Off Track">
      <formula>NOT(ISERROR(SEARCH("Off Track",S4)))</formula>
    </cfRule>
    <cfRule type="containsText" dxfId="2" priority="14" operator="containsText" text="Off Track">
      <formula>NOT(ISERROR(SEARCH("Off Track",S4)))</formula>
    </cfRule>
    <cfRule type="containsText" dxfId="1" priority="15" operator="containsText" text="Off Track">
      <formula>NOT(ISERROR(SEARCH("Off Track",S4)))</formula>
    </cfRule>
    <cfRule type="containsText" dxfId="0" priority="16" operator="containsText" text="Off Track">
      <formula>NOT(ISERROR(SEARCH("Off Track",S4)))</formula>
    </cfRule>
  </conditionalFormatting>
  <pageMargins left="0.7" right="0.7" top="0.75" bottom="0.75" header="0.3" footer="0.3"/>
  <ignoredErrors>
    <ignoredError sqref="C14:E14" formula="1"/>
  </ignoredErrors>
  <tableParts count="1">
    <tablePart r:id="rId1"/>
  </tableParts>
  <extLst>
    <ext xmlns:x14="http://schemas.microsoft.com/office/spreadsheetml/2009/9/main" uri="{CCE6A557-97BC-4b89-ADB6-D9C93CAAB3DF}">
      <x14:dataValidations xmlns:xm="http://schemas.microsoft.com/office/excel/2006/main" count="3">
        <x14:dataValidation type="list" allowBlank="1" showInputMessage="1" showErrorMessage="1" xr:uid="{83BA631C-42A1-43DF-803C-E37638A40A9B}">
          <x14:formula1>
            <xm:f>Introduction!$I$28:$I$31</xm:f>
          </x14:formula1>
          <xm:sqref>J4:J9</xm:sqref>
        </x14:dataValidation>
        <x14:dataValidation type="list" allowBlank="1" showInputMessage="1" showErrorMessage="1" xr:uid="{1C256BDE-FB79-4D5B-A060-0CBEAB4CAD52}">
          <x14:formula1>
            <xm:f>Introduction!$F$28:$F$32</xm:f>
          </x14:formula1>
          <xm:sqref>K4:K9 M4:M9 O4:O9 Q4:Q8 S4:S9</xm:sqref>
        </x14:dataValidation>
        <x14:dataValidation type="list" allowBlank="1" showInputMessage="1" showErrorMessage="1" xr:uid="{218238CE-8F54-43DA-B774-01061F56A22F}">
          <x14:formula1>
            <xm:f>#REF!</xm:f>
          </x14:formula1>
          <xm:sqref>I4:I9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A82F691CC26A45BB748004A54C0C63" ma:contentTypeVersion="20" ma:contentTypeDescription="Create a new document." ma:contentTypeScope="" ma:versionID="f3c61ed22a4e9291596dcd1307e7a67a">
  <xsd:schema xmlns:xsd="http://www.w3.org/2001/XMLSchema" xmlns:xs="http://www.w3.org/2001/XMLSchema" xmlns:p="http://schemas.microsoft.com/office/2006/metadata/properties" xmlns:ns1="http://schemas.microsoft.com/sharepoint/v3" xmlns:ns2="bac58e29-0c23-4090-b611-ed602008453e" xmlns:ns3="2213ecb7-d87a-4aba-b21b-ec7ca04e5a58" targetNamespace="http://schemas.microsoft.com/office/2006/metadata/properties" ma:root="true" ma:fieldsID="41f0edd34ba686842bda17eef15a68e3" ns1:_="" ns2:_="" ns3:_="">
    <xsd:import namespace="http://schemas.microsoft.com/sharepoint/v3"/>
    <xsd:import namespace="bac58e29-0c23-4090-b611-ed602008453e"/>
    <xsd:import namespace="2213ecb7-d87a-4aba-b21b-ec7ca04e5a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58e29-0c23-4090-b611-ed60200845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6c6c170-7366-48ed-88e6-2840e021297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13ecb7-d87a-4aba-b21b-ec7ca04e5a5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2a8d26b-852d-45c4-8141-779065016c1b}" ma:internalName="TaxCatchAll" ma:showField="CatchAllData" ma:web="2213ecb7-d87a-4aba-b21b-ec7ca04e5a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9628ED-06EA-4108-BDFE-DC78C842C882}">
  <ds:schemaRefs>
    <ds:schemaRef ds:uri="http://schemas.microsoft.com/sharepoint/v3/contenttype/forms"/>
  </ds:schemaRefs>
</ds:datastoreItem>
</file>

<file path=customXml/itemProps2.xml><?xml version="1.0" encoding="utf-8"?>
<ds:datastoreItem xmlns:ds="http://schemas.openxmlformats.org/officeDocument/2006/customXml" ds:itemID="{C459EA78-EC40-435A-A12C-AB6827983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ac58e29-0c23-4090-b611-ed602008453e"/>
    <ds:schemaRef ds:uri="2213ecb7-d87a-4aba-b21b-ec7ca04e5a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Progress Summary </vt:lpstr>
      <vt:lpstr>Leadership and Governance</vt:lpstr>
      <vt:lpstr>Teaching, Learning &amp; Research </vt:lpstr>
      <vt:lpstr>Estates and Operations</vt:lpstr>
      <vt:lpstr>Parternship and Engagement</vt:lpstr>
      <vt:lpstr>Data Collection and Reporting</vt:lpstr>
    </vt:vector>
  </TitlesOfParts>
  <Manager/>
  <Company>University of Gloucestershire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NGUYEN, Jenny</dc:creator>
  <cp:keywords/>
  <dc:description/>
  <cp:lastModifiedBy>NGUYEN, Jenny</cp:lastModifiedBy>
  <cp:revision/>
  <dcterms:created xsi:type="dcterms:W3CDTF">2024-07-29T12:04:13Z</dcterms:created>
  <dcterms:modified xsi:type="dcterms:W3CDTF">2024-09-20T12:01:55Z</dcterms:modified>
  <cp:category/>
  <cp:contentStatus/>
</cp:coreProperties>
</file>